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7fc2b5aa03a8437d/Documents/Transfer/h_NVR-TSI/_SWDB/"/>
    </mc:Choice>
  </mc:AlternateContent>
  <xr:revisionPtr revIDLastSave="141" documentId="8_{B254D54C-6709-4AB8-AA8F-1834B2FCAA09}" xr6:coauthVersionLast="46" xr6:coauthVersionMax="46" xr10:uidLastSave="{32B0F878-E286-4605-ABFC-2FB5A6D2B9F7}"/>
  <bookViews>
    <workbookView xWindow="-120" yWindow="-120" windowWidth="29040" windowHeight="15840" xr2:uid="{00000000-000D-0000-FFFF-FFFF00000000}"/>
  </bookViews>
  <sheets>
    <sheet name="upload_form" sheetId="5" r:id="rId1"/>
    <sheet name="header_export" sheetId="7" r:id="rId2"/>
    <sheet name="description" sheetId="1" r:id="rId3"/>
    <sheet name="plausibility" sheetId="3" r:id="rId4"/>
    <sheet name="error codes" sheetId="6" r:id="rId5"/>
    <sheet name="checksum" sheetId="4" r:id="rId6"/>
    <sheet name="RSRD²_fields" sheetId="8" r:id="rId7"/>
  </sheets>
  <definedNames>
    <definedName name="_xlnm._FilterDatabase" localSheetId="0" hidden="1">upload_form!$A$1:$X$1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1" i="4" l="1"/>
  <c r="Y22" i="4"/>
  <c r="Y20" i="4"/>
  <c r="AA4" i="5"/>
  <c r="Z4" i="5"/>
  <c r="K31" i="3" l="1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Y4" i="5" l="1"/>
  <c r="B20" i="4" l="1"/>
  <c r="B22" i="4" l="1"/>
  <c r="B21" i="4"/>
  <c r="X14" i="4"/>
  <c r="W13" i="4"/>
  <c r="U13" i="4"/>
  <c r="S13" i="4"/>
  <c r="Q13" i="4"/>
  <c r="O13" i="4"/>
  <c r="M13" i="4"/>
  <c r="K13" i="4"/>
  <c r="I13" i="4"/>
  <c r="G13" i="4"/>
  <c r="E13" i="4"/>
  <c r="C13" i="4"/>
  <c r="X10" i="4"/>
  <c r="W9" i="4"/>
  <c r="U9" i="4"/>
  <c r="S9" i="4"/>
  <c r="Q9" i="4"/>
  <c r="O9" i="4"/>
  <c r="M9" i="4"/>
  <c r="K9" i="4"/>
  <c r="I9" i="4"/>
  <c r="G9" i="4"/>
  <c r="E9" i="4"/>
  <c r="C9" i="4"/>
  <c r="X6" i="4"/>
  <c r="W5" i="4"/>
  <c r="U5" i="4"/>
  <c r="S5" i="4"/>
  <c r="Q5" i="4"/>
  <c r="O5" i="4"/>
  <c r="M5" i="4"/>
  <c r="K5" i="4"/>
  <c r="I5" i="4"/>
  <c r="G5" i="4"/>
  <c r="E5" i="4"/>
  <c r="C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Freygner</author>
  </authors>
  <commentList>
    <comment ref="U6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Alexander Freygner:</t>
        </r>
        <r>
          <rPr>
            <sz val="9"/>
            <color indexed="81"/>
            <rFont val="Segoe UI"/>
            <family val="2"/>
          </rPr>
          <t xml:space="preserve">
"bogie_type" remains not mandatory. If "bogie_type" = "no" according to this table, then "bogie_type" MUST be empty (otherwise plausibility error). If "bogie_type" = "yes" according to this table, then "bogie_type" MAY be filled (but doesn't have to).</t>
        </r>
      </text>
    </comment>
  </commentList>
</comments>
</file>

<file path=xl/sharedStrings.xml><?xml version="1.0" encoding="utf-8"?>
<sst xmlns="http://schemas.openxmlformats.org/spreadsheetml/2006/main" count="985" uniqueCount="588">
  <si>
    <t>wagon keeper</t>
  </si>
  <si>
    <t>retrofitting date</t>
  </si>
  <si>
    <t>bogie type</t>
  </si>
  <si>
    <t>length</t>
  </si>
  <si>
    <t>weight</t>
  </si>
  <si>
    <t>Pflichtfeld</t>
  </si>
  <si>
    <t>Ja</t>
  </si>
  <si>
    <t>Nein</t>
  </si>
  <si>
    <t>Anzahl der Achsen</t>
  </si>
  <si>
    <t>wheel diameter</t>
  </si>
  <si>
    <t>Nachrüstungsdatum</t>
  </si>
  <si>
    <t>data source</t>
  </si>
  <si>
    <t>Beschreibung</t>
  </si>
  <si>
    <t>wagon number</t>
  </si>
  <si>
    <t>Kurzbezeichnung</t>
  </si>
  <si>
    <t>wagon
number</t>
  </si>
  <si>
    <t>bogie
type</t>
  </si>
  <si>
    <t>brake type</t>
  </si>
  <si>
    <t>retrofitting certificate</t>
  </si>
  <si>
    <t>wagon type</t>
  </si>
  <si>
    <t>Gewicht in Kilogramm (kg)</t>
  </si>
  <si>
    <t>Drehgestelltyp</t>
  </si>
  <si>
    <t>Datentyp</t>
  </si>
  <si>
    <t>Number</t>
  </si>
  <si>
    <t>Date</t>
  </si>
  <si>
    <t>Varchar</t>
  </si>
  <si>
    <t>Raddurchmesser in Millimeter (mm)</t>
  </si>
  <si>
    <t>Erstellt von Alexander Freygner, SIGNON Österreich</t>
  </si>
  <si>
    <t>2 = Prorail NL (certificate checked)</t>
  </si>
  <si>
    <t>4 = DB Netz</t>
  </si>
  <si>
    <t>8 = CIS (CH)</t>
  </si>
  <si>
    <t>16 = BAV (retrofitting subsidy)</t>
  </si>
  <si>
    <t>0 = No special characteristic (graduated release brake with cast iron blocks)</t>
  </si>
  <si>
    <t>3 = Single release brake</t>
  </si>
  <si>
    <t>5 = L brake blocks</t>
  </si>
  <si>
    <t>6 = LL brake blocks</t>
  </si>
  <si>
    <t>last day CH</t>
  </si>
  <si>
    <t>last day DE</t>
  </si>
  <si>
    <t>1 = CH</t>
  </si>
  <si>
    <t>2 = DE</t>
  </si>
  <si>
    <t>4 = NL</t>
  </si>
  <si>
    <t>wagon keeper change</t>
  </si>
  <si>
    <t>Datum, wann Wagenhalter gewechselt hat</t>
  </si>
  <si>
    <t>comment</t>
  </si>
  <si>
    <t>error id</t>
  </si>
  <si>
    <t>change reason</t>
  </si>
  <si>
    <t>Änderungsgrund (z.B. Korrektur fehlerhafter Daten)</t>
  </si>
  <si>
    <t>Fehler-ID, die bei einem Plausibilisierungsfehler beim Import vergeben wird</t>
  </si>
  <si>
    <t>Feldlänge</t>
  </si>
  <si>
    <t>last day
DE</t>
  </si>
  <si>
    <t>last day
CH</t>
  </si>
  <si>
    <t>noise reduction</t>
  </si>
  <si>
    <t>axles</t>
  </si>
  <si>
    <t>(*)</t>
  </si>
  <si>
    <t>no</t>
  </si>
  <si>
    <t>{0; 2; 4}</t>
  </si>
  <si>
    <t>yes</t>
  </si>
  <si>
    <t>{1; 3; 8}</t>
  </si>
  <si>
    <t>T</t>
  </si>
  <si>
    <t>S..r..</t>
  </si>
  <si>
    <t>&gt; 3</t>
  </si>
  <si>
    <t>La..</t>
  </si>
  <si>
    <t>2</t>
  </si>
  <si>
    <t>H</t>
  </si>
  <si>
    <t>number_of_axles</t>
  </si>
  <si>
    <t>wagon_type</t>
  </si>
  <si>
    <t>wagon_number</t>
  </si>
  <si>
    <t>bogie_Type</t>
  </si>
  <si>
    <t xml:space="preserve">   else</t>
  </si>
  <si>
    <t>0 = default
1 = (D)
2 = (K)
3 = sg.
4 = sg. (K)
5 = (L)
6 = (LL)
9 = other</t>
  </si>
  <si>
    <t>&gt; 5</t>
  </si>
  <si>
    <t>E..</t>
  </si>
  <si>
    <t>Ea..</t>
  </si>
  <si>
    <t>Eaa..</t>
  </si>
  <si>
    <t>F..</t>
  </si>
  <si>
    <t>F..r..</t>
  </si>
  <si>
    <t>Fa..</t>
  </si>
  <si>
    <t>Faa..</t>
  </si>
  <si>
    <t>Fa..r..</t>
  </si>
  <si>
    <t>G..</t>
  </si>
  <si>
    <t>Ga..</t>
  </si>
  <si>
    <t>4</t>
  </si>
  <si>
    <t>Gaa..</t>
  </si>
  <si>
    <t>Oa..</t>
  </si>
  <si>
    <t>O..</t>
  </si>
  <si>
    <t>3</t>
  </si>
  <si>
    <t>H..r..</t>
  </si>
  <si>
    <t>Ha..</t>
  </si>
  <si>
    <t>Haa..</t>
  </si>
  <si>
    <t>Ha..r..</t>
  </si>
  <si>
    <t>U..</t>
  </si>
  <si>
    <t>U..r..</t>
  </si>
  <si>
    <t>Z..</t>
  </si>
  <si>
    <t>Z..r..</t>
  </si>
  <si>
    <t>Za..</t>
  </si>
  <si>
    <t>Zaa..</t>
  </si>
  <si>
    <t>Za..r..</t>
  </si>
  <si>
    <t>{2; 3}</t>
  </si>
  <si>
    <t>I..</t>
  </si>
  <si>
    <t>I..r..</t>
  </si>
  <si>
    <t>Ia..</t>
  </si>
  <si>
    <t>Ia..r..</t>
  </si>
  <si>
    <t>a und aa sind zu unterscheiden</t>
  </si>
  <si>
    <t>r und rr müssen nicht unterschieden werden</t>
  </si>
  <si>
    <t>Weitere Kleinbuchstaben sind nicht zu beachten</t>
  </si>
  <si>
    <t>Ua..</t>
  </si>
  <si>
    <t>Uaa..</t>
  </si>
  <si>
    <t>Ua..r..</t>
  </si>
  <si>
    <t>Laa..</t>
  </si>
  <si>
    <t>L..</t>
  </si>
  <si>
    <t>K..</t>
  </si>
  <si>
    <t>R..</t>
  </si>
  <si>
    <t>S..</t>
  </si>
  <si>
    <t>Sa..</t>
  </si>
  <si>
    <t>Saa..</t>
  </si>
  <si>
    <t>6</t>
  </si>
  <si>
    <t>&gt;7</t>
  </si>
  <si>
    <t>&gt;5</t>
  </si>
  <si>
    <t>&gt; 2</t>
  </si>
  <si>
    <t>T..r..</t>
  </si>
  <si>
    <t>Ta..</t>
  </si>
  <si>
    <t>Taa..</t>
  </si>
  <si>
    <t>Ta..r..</t>
  </si>
  <si>
    <t>A…</t>
  </si>
  <si>
    <t>B..</t>
  </si>
  <si>
    <t>B2..</t>
  </si>
  <si>
    <t>B3..</t>
  </si>
  <si>
    <t>C..</t>
  </si>
  <si>
    <t>D..</t>
  </si>
  <si>
    <t>D2..</t>
  </si>
  <si>
    <t>D3..</t>
  </si>
  <si>
    <t>X..</t>
  </si>
  <si>
    <t>Xa..</t>
  </si>
  <si>
    <t>Xaa..</t>
  </si>
  <si>
    <t>{9}</t>
  </si>
  <si>
    <t>{5; 6; 7}</t>
  </si>
  <si>
    <t>Die Kleinbuchstaben sind alphabetisch aufgereiht</t>
  </si>
  <si>
    <t>see below</t>
  </si>
  <si>
    <t>if wagon_number(i) = wagon_number(d)</t>
  </si>
  <si>
    <t>(i) = imported record</t>
  </si>
  <si>
    <t>(d) = existing record in database</t>
  </si>
  <si>
    <t>then</t>
  </si>
  <si>
    <t>else</t>
  </si>
  <si>
    <t>valid values</t>
  </si>
  <si>
    <t>1st test</t>
  </si>
  <si>
    <t>2nd test</t>
  </si>
  <si>
    <t xml:space="preserve">   then importstatus = 5</t>
  </si>
  <si>
    <t xml:space="preserve">   if change_reason &gt; 0</t>
  </si>
  <si>
    <t xml:space="preserve">   else importstatus = 3</t>
  </si>
  <si>
    <t xml:space="preserve">      if brake_type(i) = brake_type(d)</t>
  </si>
  <si>
    <t xml:space="preserve">      else</t>
  </si>
  <si>
    <t xml:space="preserve">         if brake_type(d) = 9 AND brake_type(i) &gt; 0</t>
  </si>
  <si>
    <t xml:space="preserve">         then importstatus = 5</t>
  </si>
  <si>
    <t xml:space="preserve">      then</t>
  </si>
  <si>
    <t>mandatory if noise reduction = 1</t>
  </si>
  <si>
    <t>(*) "retrofitting date" mandatory if "noise reduction" = "1 - retrofitted"</t>
  </si>
  <si>
    <r>
      <t>Possible values for „</t>
    </r>
    <r>
      <rPr>
        <b/>
        <sz val="10"/>
        <rFont val="Arial"/>
        <family val="2"/>
      </rPr>
      <t>importstatus</t>
    </r>
    <r>
      <rPr>
        <sz val="10"/>
        <rFont val="Arial"/>
        <family val="2"/>
      </rPr>
      <t>”:</t>
    </r>
  </si>
  <si>
    <t>1 = import error (e.g. wrong data type)</t>
  </si>
  <si>
    <t>2 = plausibility error</t>
  </si>
  <si>
    <t>3 = no error, new wagon</t>
  </si>
  <si>
    <t>4 = no error, existing wagon, unchanged wagon data</t>
  </si>
  <si>
    <t>5 = no error, existing wagon, changed wagon data</t>
  </si>
  <si>
    <t xml:space="preserve">Zur Berechnung der Kontrollziffer werden die einzelnen Ziffern der Wagennummer von rechts nach links abwechselnd mit 2 und 1 multipliziert. </t>
  </si>
  <si>
    <t>Danach wird die Quersumme gebildet. Die Differenz der Quersumme zur nächsthöheren Zehnerzahl ergibt die Selbstkontrollziffer.</t>
  </si>
  <si>
    <t>Verify check digit (last digit) of wagon number (see sheet "Prüfung Kontrollziffer")</t>
  </si>
  <si>
    <t>last day 3</t>
  </si>
  <si>
    <t>Datum der letzten Verwendung (Reserve)</t>
  </si>
  <si>
    <t>exakt 12 Ziffern</t>
  </si>
  <si>
    <t>max. 20 Zeichen</t>
  </si>
  <si>
    <t>max. 30 Zeichen</t>
  </si>
  <si>
    <t>max. 255 Zeichen</t>
  </si>
  <si>
    <t>last day
3</t>
  </si>
  <si>
    <t>If wagon type is empty, then wagon type will be derived from wagon number</t>
  </si>
  <si>
    <t>ru</t>
  </si>
  <si>
    <t>1 = Disc brake (D)</t>
  </si>
  <si>
    <t>2 = Composite brake blocks (K)</t>
  </si>
  <si>
    <t>4 = Single release brake with composite brake blocks (K)</t>
  </si>
  <si>
    <t xml:space="preserve">         else</t>
  </si>
  <si>
    <t>{0; 2; 4; 5}</t>
  </si>
  <si>
    <t>{1; 3; 8; 5}</t>
  </si>
  <si>
    <t>12 Ziffern, Kontrollziffer korrekt</t>
  </si>
  <si>
    <t>11 Ziffern = Kontrollziffer fehlt, Kontrollziffer  = 2</t>
  </si>
  <si>
    <t>12 Ziffern, falsche Kontrollziffer (nicht Null)</t>
  </si>
  <si>
    <t>Wagentyp (Gross-/Kleinschreibung beachten!)</t>
  </si>
  <si>
    <r>
      <rPr>
        <b/>
        <sz val="11"/>
        <color theme="1"/>
        <rFont val="Calibri"/>
        <family val="2"/>
        <scheme val="minor"/>
      </rPr>
      <t>Excel-Formel für zwölfstellige Nummern</t>
    </r>
    <r>
      <rPr>
        <sz val="11"/>
        <color theme="1"/>
        <rFont val="Calibri"/>
        <family val="2"/>
        <scheme val="minor"/>
      </rPr>
      <t xml:space="preserve"> (muss Null ergeben, wenn die Kontrollziffer stimmt, oder zeigt die Kontrolziffer an, wenn sie fehlt)</t>
    </r>
  </si>
  <si>
    <t>Kz
0=ok</t>
  </si>
  <si>
    <t>Zahl</t>
  </si>
  <si>
    <t>Zahl (mm)</t>
  </si>
  <si>
    <t>ja</t>
  </si>
  <si>
    <t>8 = withdrawn/rebuilt</t>
  </si>
  <si>
    <t>7 = carkind Saadkms/Saadkmms withdrawn/rebuilt</t>
  </si>
  <si>
    <r>
      <t xml:space="preserve">1 = Data correction (override existing data) </t>
    </r>
    <r>
      <rPr>
        <i/>
        <sz val="10"/>
        <rFont val="Arial"/>
        <family val="2"/>
      </rPr>
      <t>for manual uploads only!</t>
    </r>
  </si>
  <si>
    <t>RSRD²</t>
  </si>
  <si>
    <t>nein</t>
  </si>
  <si>
    <t>Wagennummer (12-stellig) EVN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</si>
  <si>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</si>
  <si>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</si>
  <si>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</si>
  <si>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</si>
  <si>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</si>
  <si>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</si>
  <si>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</si>
  <si>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</si>
  <si>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</si>
  <si>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</si>
  <si>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</si>
  <si>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</si>
  <si>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</si>
  <si>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</si>
  <si>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</si>
  <si>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</si>
  <si>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plausibility error codes</t>
  </si>
  <si>
    <r>
      <t xml:space="preserve">   then importstatus = 2 </t>
    </r>
    <r>
      <rPr>
        <sz val="10"/>
        <color rgb="FFC00000"/>
        <rFont val="Arial"/>
        <family val="2"/>
      </rPr>
      <t>(e07: not noise reduced)</t>
    </r>
  </si>
  <si>
    <r>
      <t xml:space="preserve">         else importstatus = 2 </t>
    </r>
    <r>
      <rPr>
        <sz val="10"/>
        <color rgb="FFC00000"/>
        <rFont val="Arial"/>
        <family val="2"/>
      </rPr>
      <t>(e15: different brake type already in SWDB)</t>
    </r>
  </si>
  <si>
    <r>
      <t xml:space="preserve">         then importstatus = 2 </t>
    </r>
    <r>
      <rPr>
        <sz val="10"/>
        <color rgb="FFC00000"/>
        <rFont val="Arial"/>
        <family val="2"/>
      </rPr>
      <t>(e16: different retrofitting date already in SWDB)</t>
    </r>
  </si>
  <si>
    <t>12 Ziffern, keine Leerschläge, kein Bindestrich, Formatierung möglich</t>
  </si>
  <si>
    <t>nur VKM &lt;http://www.era.europa.eu/Document-Register/Pages/list-VKM.aspx&gt;</t>
  </si>
  <si>
    <t>Datum</t>
  </si>
  <si>
    <t>Zahl 
(mm)</t>
  </si>
  <si>
    <t>Bemerkungen, z.B. Hinweise auf Zulassung</t>
  </si>
  <si>
    <t>Zahl
1=(D)
2=(K)
4=(K) einl.
5=(L)
6=(LL)</t>
  </si>
  <si>
    <t>Zahl
0 = Import</t>
  </si>
  <si>
    <t>(**) VKM-Liste: &lt;http://www.era.europa.eu/Document-Register/Pages/list-VKM.aspx&gt;</t>
  </si>
  <si>
    <t>33 85 7836 934-4</t>
  </si>
  <si>
    <t>84 85 6676 514-7</t>
  </si>
  <si>
    <t>33 85 7929 701-5</t>
  </si>
  <si>
    <t>(***)</t>
  </si>
  <si>
    <t>(***) RU mandatory for noise bonus in Germany</t>
  </si>
  <si>
    <t>(***) VKM mandatory for noise bonus in Switzerland</t>
  </si>
  <si>
    <t>code</t>
  </si>
  <si>
    <t>short error description</t>
  </si>
  <si>
    <t>long error description</t>
  </si>
  <si>
    <t>EVU, das den Wagen in Deutschland verwendet (Initialen oder VKM)</t>
  </si>
  <si>
    <t>VKM wie am Fahrzeug angeschrieben (max. 5 Zeichen) (**)</t>
  </si>
  <si>
    <t>Status Lärmreduzierung gemäss Codeliste</t>
  </si>
  <si>
    <t>Datenquelle gemäss Codeliste</t>
  </si>
  <si>
    <t>Hinterlegungsort Nachrüstungszertifikat gemäss Codeliste</t>
  </si>
  <si>
    <t>Bremstyp respektive spezielle Bremscharakteristik gemäss Codeliste</t>
  </si>
  <si>
    <t>Typenbezeich-nung nach TSI</t>
  </si>
  <si>
    <t>Halter-kürzel</t>
  </si>
  <si>
    <t>Datum Halterwechsel</t>
  </si>
  <si>
    <t>Achs-zahl</t>
  </si>
  <si>
    <t>Bremstyp</t>
  </si>
  <si>
    <t>lärm-reduziert</t>
  </si>
  <si>
    <t>Umrüst-datum</t>
  </si>
  <si>
    <t>Daten-quelle</t>
  </si>
  <si>
    <t>Ablage Nachweis</t>
  </si>
  <si>
    <t>Datum (3)</t>
  </si>
  <si>
    <t>Länge (mm)</t>
  </si>
  <si>
    <t>Drehge-stelltyp</t>
  </si>
  <si>
    <t>Rad-durch-messer</t>
  </si>
  <si>
    <t>Fehler-code</t>
  </si>
  <si>
    <t>Ände-rungs-code</t>
  </si>
  <si>
    <t>Nr.-Test</t>
  </si>
  <si>
    <t>Zahl
1=umgerüstet
2=von neu
3=Saad…
9=ja</t>
  </si>
  <si>
    <t>Datum wenn Feld lärmreduziert = 1</t>
  </si>
  <si>
    <t>Zahl
1=Halter
2=Prorail NL
4=DB Netz
8=CIS (CH)
16=BAV (gp)
32=NVR</t>
  </si>
  <si>
    <t>Bemerkungen</t>
  </si>
  <si>
    <t xml:space="preserve">Wagen-nummer </t>
  </si>
  <si>
    <t>Masse (kg)</t>
  </si>
  <si>
    <t>Zahl 
(kg)</t>
  </si>
  <si>
    <t>64 = ÖBB</t>
  </si>
  <si>
    <t>VKM</t>
  </si>
  <si>
    <t>Zahl
1=CH
2=DE
4=NL
8=AT</t>
  </si>
  <si>
    <t>8 = AT</t>
  </si>
  <si>
    <t>Link zum Nachweis</t>
  </si>
  <si>
    <t>Erstinbetriebsetzung</t>
  </si>
  <si>
    <t>link to certificate</t>
  </si>
  <si>
    <t>original delivery</t>
  </si>
  <si>
    <t>wagon 
keeper 
change</t>
  </si>
  <si>
    <t>change reason 23</t>
  </si>
  <si>
    <t>Still-
legungs-
datum</t>
  </si>
  <si>
    <t>wagon 
type 
2</t>
  </si>
  <si>
    <t>ru 
3</t>
  </si>
  <si>
    <t>VKM 
4</t>
  </si>
  <si>
    <t>axles 
6</t>
  </si>
  <si>
    <t>brake 
type 
7</t>
  </si>
  <si>
    <t>noise reduction 
8</t>
  </si>
  <si>
    <t>retrofitting 
date 
9</t>
  </si>
  <si>
    <t>data 
source 
10</t>
  </si>
  <si>
    <t>retrofitting 
certificate 
11</t>
  </si>
  <si>
    <t>link to 
certificate 
12</t>
  </si>
  <si>
    <t>original 
delivery 
13</t>
  </si>
  <si>
    <t>date 
withdrawn 
14</t>
  </si>
  <si>
    <t>last 
day 
17</t>
  </si>
  <si>
    <t>length 
18</t>
  </si>
  <si>
    <t>weight 
19</t>
  </si>
  <si>
    <t>wheel 
diameter 
21</t>
  </si>
  <si>
    <t>comment 
22</t>
  </si>
  <si>
    <t>error 
id 
24</t>
  </si>
  <si>
    <t>wagon 
number 
1</t>
  </si>
  <si>
    <t>last 
day 
CH</t>
  </si>
  <si>
    <t>last 
day 
DE</t>
  </si>
  <si>
    <t>Datum der Stilllegung/Abbruch eines Fahrzeugs</t>
  </si>
  <si>
    <t>date withdrawn</t>
  </si>
  <si>
    <t>Nr</t>
  </si>
  <si>
    <t>bogie 
type 
20</t>
  </si>
  <si>
    <t xml:space="preserve">            if noise_reduction(i)=1 AND noise_reduction(d)=2</t>
  </si>
  <si>
    <t xml:space="preserve">            else</t>
  </si>
  <si>
    <t xml:space="preserve">              if wagon_keeper(i) = NOT empty AND wagon_keeper(d) = NOT empty AND wagon_keeper(i) ≠ wagon_keeper(d)</t>
  </si>
  <si>
    <t xml:space="preserve">              then</t>
  </si>
  <si>
    <t xml:space="preserve">                 if wagon_keeper_change &gt; 0</t>
  </si>
  <si>
    <t xml:space="preserve">                 then importstatus = 5</t>
  </si>
  <si>
    <r>
      <t xml:space="preserve">                 else importstatus = 2 </t>
    </r>
    <r>
      <rPr>
        <sz val="10"/>
        <color rgb="FFC00000"/>
        <rFont val="Arial"/>
        <family val="2"/>
      </rPr>
      <t>(e03; wagon keeper change date missing)</t>
    </r>
  </si>
  <si>
    <t xml:space="preserve">              else importstatus = 4</t>
  </si>
  <si>
    <t>Version 2.1 vom 18.10.2017/23.01.2018 ergänzt durch Markus Giger</t>
  </si>
  <si>
    <t>Datum der ersten Inbetriebsetzung eines Fahrzeugs (Baujahr)</t>
  </si>
  <si>
    <t>&gt;1</t>
  </si>
  <si>
    <t>{1...9}</t>
  </si>
  <si>
    <t>{1…9}</t>
  </si>
  <si>
    <t xml:space="preserve">   if noise_reduction(d) = 3</t>
  </si>
  <si>
    <t xml:space="preserve">   then   </t>
  </si>
  <si>
    <t xml:space="preserve">      if noise_reduction(i)  ≠ 3</t>
  </si>
  <si>
    <t>e17</t>
  </si>
  <si>
    <t>SBBC</t>
  </si>
  <si>
    <t>SBB</t>
  </si>
  <si>
    <t>K4 48008 JMR</t>
  </si>
  <si>
    <t>bonus@sep-silentwagon.info</t>
  </si>
  <si>
    <t>(e-mail)</t>
  </si>
  <si>
    <t xml:space="preserve">   if noise_redution(i) # 3</t>
  </si>
  <si>
    <t>if wheel_diameter(i) &lt; 500</t>
  </si>
  <si>
    <t>_s_(no valid value brake type)</t>
  </si>
  <si>
    <t>_s_(no valid value noise reduction)</t>
  </si>
  <si>
    <t>_s_(no valid value data source)</t>
  </si>
  <si>
    <t>_s_(no valid value retrofitting certificate)</t>
  </si>
  <si>
    <t>_s_(no valid value change reason)</t>
  </si>
  <si>
    <t>_s_</t>
  </si>
  <si>
    <t>Schemaverletzung (valid values)</t>
  </si>
  <si>
    <t>wrong checksum</t>
  </si>
  <si>
    <t>wagon type doesn't correspond with evn</t>
  </si>
  <si>
    <t>number of axles doesn't correspond with evn</t>
  </si>
  <si>
    <t>not noise reduced</t>
  </si>
  <si>
    <t>retrofitting date missing</t>
  </si>
  <si>
    <t>no bogie vehicle according to evn</t>
  </si>
  <si>
    <t>already in SWDB as noice reduction type 3</t>
  </si>
  <si>
    <t>already in SWDB as noise reduced from new</t>
  </si>
  <si>
    <t>noise reduction with wheel diameter &lt; 500 mm must be 3</t>
  </si>
  <si>
    <t>XXX</t>
  </si>
  <si>
    <t>The provided wagon number is not correct. The checksum does not fit with the check digit.</t>
  </si>
  <si>
    <t>The provided code for brake type does not exist.</t>
  </si>
  <si>
    <t>The provided code for noise reduction does not exist.</t>
  </si>
  <si>
    <t>The provided code for brake type indicates a non-noise-reduced wagon. Only wagons  with (K), (L), (LL) blocks or (D) brakes will be registered in SWDB.</t>
  </si>
  <si>
    <t>For retrofitted wagons the date of the retrofitting is mandatory.</t>
  </si>
  <si>
    <t>The wagon is already registered in SWDB as noise reduced from placed into service. To request a change of this status (e.g. to retrofitted) please contact SWDB.</t>
  </si>
  <si>
    <t>XXX = VKM of the wagon keeper in SWDB, e.g. "VTGDE"</t>
  </si>
  <si>
    <t>YYY = code special characteristics in SWDB plus description, e.g. "1 = (D)"</t>
  </si>
  <si>
    <t>ZZZ = retrofitting date in SWDB, e.g. "22.01.2019"</t>
  </si>
  <si>
    <t>The provided number of axles does not fit with the wagon number (digits 1 and 5-8).</t>
  </si>
  <si>
    <t>A bogie type has been provided though the wagon number (digits 1 and 5-8) indicates a non-bogie wagon.</t>
  </si>
  <si>
    <t>The wagon is already registered in SWDB for another wagon keeper (VKM: XXX). To request a keeper change please contact SWDB and provide the date of change.</t>
  </si>
  <si>
    <t>The wagon is already registered in SWDB with wheel diameter &lt; 500 mm (Saadkms/Saadkmms). The new code for noise reduction does not correspond to it.</t>
  </si>
  <si>
    <t>The wagon is already registered in SWDB with brake type (brake special characteristics) YYY. To request a change of this type please contact SWDB.</t>
  </si>
  <si>
    <t>The wagon is already registered in SWDB with the retrofitting date ZZZ. To request a change of this date please contact SWDB.</t>
  </si>
  <si>
    <t>The wagon has a wheel diameter &lt; 500 mm (Saadkms/Saadkmms). The code for noise reduction does not correspond to it.</t>
  </si>
  <si>
    <t>The provided code for data source does not exist.</t>
  </si>
  <si>
    <t>The provided code for retrofitting certificate does not exist.</t>
  </si>
  <si>
    <t xml:space="preserve">The provided wagon type (e.g. Hbis) does not fit with the wagon number (digits 1 or 5-8). </t>
  </si>
  <si>
    <t>The provided code for change reason does not exist.</t>
  </si>
  <si>
    <t>YYY</t>
  </si>
  <si>
    <t>ZZZ</t>
  </si>
  <si>
    <t>IST-Wert für VKM in der SWDB</t>
  </si>
  <si>
    <t>IST-Wert Bremseigenschaften in der SWDB</t>
  </si>
  <si>
    <t>IST-Wert Umrüstdatum in der SWDB</t>
  </si>
  <si>
    <t>5 = exempted from noise reduction</t>
  </si>
  <si>
    <r>
      <t xml:space="preserve">            then importstatus = 2 </t>
    </r>
    <r>
      <rPr>
        <sz val="10"/>
        <color rgb="FFFF0000"/>
        <rFont val="Arial"/>
        <family val="2"/>
      </rPr>
      <t>(e14: already in SWDB as noise reduced from new</t>
    </r>
    <r>
      <rPr>
        <sz val="10"/>
        <color rgb="FF0070C0"/>
        <rFont val="Arial"/>
        <family val="2"/>
      </rPr>
      <t>)</t>
    </r>
  </si>
  <si>
    <r>
      <t xml:space="preserve">   then importstatus = 2 </t>
    </r>
    <r>
      <rPr>
        <sz val="10"/>
        <color rgb="FFFF0000"/>
        <rFont val="Arial"/>
        <family val="2"/>
      </rPr>
      <t>(e17: noise reduction with wheel diameter &lt; 500 mm must be 3)</t>
    </r>
  </si>
  <si>
    <r>
      <t xml:space="preserve">      then importstaus = 2 </t>
    </r>
    <r>
      <rPr>
        <sz val="10"/>
        <color rgb="FFFF0000"/>
        <rFont val="Arial"/>
        <family val="2"/>
      </rPr>
      <t>(e12: already in SWDB as noice reduction type 3)</t>
    </r>
  </si>
  <si>
    <t>wagon keeper change date missing (VKM in SWDB = XXX)</t>
  </si>
  <si>
    <t>different brake type (XXX) already in SWDB</t>
  </si>
  <si>
    <t>different retrofitting date (XXX) already in SWDB</t>
  </si>
  <si>
    <r>
      <t xml:space="preserve">0 = no
1 = retrof.
2 = new
3 = Saad…
</t>
    </r>
    <r>
      <rPr>
        <sz val="10"/>
        <color rgb="FF0070C0"/>
        <rFont val="Arial"/>
        <family val="2"/>
      </rPr>
      <t>5 = exempted</t>
    </r>
    <r>
      <rPr>
        <sz val="10"/>
        <color theme="1"/>
        <rFont val="Arial"/>
        <family val="2"/>
      </rPr>
      <t xml:space="preserve">
7 = S..withdr.
8 = withdr.
9 = yes</t>
    </r>
  </si>
  <si>
    <r>
      <t xml:space="preserve">0 = not sp.
1 = correction
2 = change
</t>
    </r>
    <r>
      <rPr>
        <sz val="10"/>
        <color rgb="FF0070C0"/>
        <rFont val="Arial"/>
        <family val="2"/>
      </rPr>
      <t>3 = exempted</t>
    </r>
  </si>
  <si>
    <r>
      <t xml:space="preserve">   if brake_type(i) = {0; 3; 9} </t>
    </r>
    <r>
      <rPr>
        <sz val="10"/>
        <color rgb="FF0070C0"/>
        <rFont val="Arial"/>
        <family val="2"/>
      </rPr>
      <t xml:space="preserve">AND change reason </t>
    </r>
    <r>
      <rPr>
        <sz val="10"/>
        <color rgb="FF0070C0"/>
        <rFont val="Calibri"/>
        <family val="2"/>
      </rPr>
      <t>≠</t>
    </r>
    <r>
      <rPr>
        <sz val="10"/>
        <color rgb="FF0070C0"/>
        <rFont val="Arial"/>
        <family val="2"/>
      </rPr>
      <t xml:space="preserve"> 3</t>
    </r>
  </si>
  <si>
    <t>3 = Official entry (wagon is exempted from noise reduction)</t>
  </si>
  <si>
    <t>noise 
reduction 
8</t>
  </si>
  <si>
    <t>change 
reason 
23</t>
  </si>
  <si>
    <t>Country
25</t>
  </si>
  <si>
    <t>RSRD
26</t>
  </si>
  <si>
    <t>NL
27</t>
  </si>
  <si>
    <t>DE
28</t>
  </si>
  <si>
    <t>CH
29</t>
  </si>
  <si>
    <t>BAV
30</t>
  </si>
  <si>
    <t>NVR
31</t>
  </si>
  <si>
    <t>ÖBB
32</t>
  </si>
  <si>
    <t>Version
33</t>
  </si>
  <si>
    <t>Last updated by</t>
  </si>
  <si>
    <t>Last updated on  35</t>
  </si>
  <si>
    <t>CSV</t>
  </si>
  <si>
    <t>Wagen-nummer</t>
  </si>
  <si>
    <t>Formatierung für Abfragen in SWDB, RSRD², GCU, VVR, usw.</t>
  </si>
  <si>
    <t>0 = not noise reduced (returned to cast iron blocks)</t>
  </si>
  <si>
    <t>3 = carkind Saadkms/Saadkmms etc. = wheel diameter &lt; 50 cm</t>
  </si>
  <si>
    <t>32 = NVR/VVR</t>
  </si>
  <si>
    <t>9 = Non-coded information (needs exact description in comment)</t>
  </si>
  <si>
    <t>1 = RSRD² or other data base of the wagon keeper</t>
  </si>
  <si>
    <t>(example)</t>
  </si>
  <si>
    <t>please rename file before sending, including VKM/company name and date</t>
  </si>
  <si>
    <t>mailto:bonus@sep-silentwagon.info</t>
  </si>
  <si>
    <t>Possible values for „brake type“ (brake special characteristics):</t>
  </si>
  <si>
    <t>Possible values for „noise reduction“:</t>
  </si>
  <si>
    <t>Possible values for „data source”:</t>
  </si>
  <si>
    <t>Possible values for „retrofitting certificate”:</t>
  </si>
  <si>
    <t>Possible values for „change reason”:</t>
  </si>
  <si>
    <t>0 = none (default value), empty = 0</t>
  </si>
  <si>
    <t>0 = not specified (default value), empty = 0</t>
  </si>
  <si>
    <t>DateOfNextTankInspection</t>
  </si>
  <si>
    <t>0</t>
  </si>
  <si>
    <t>PermittedTolerance</t>
  </si>
  <si>
    <t/>
  </si>
  <si>
    <t>Gültigkeit letzte Revision [Jahre]</t>
  </si>
  <si>
    <t>Geplannte nächste Revision</t>
  </si>
  <si>
    <t>Letzte Revision</t>
  </si>
  <si>
    <t>SpecialExamination</t>
  </si>
  <si>
    <t>MaintenancePlanRef</t>
  </si>
  <si>
    <t>TechnicalForwardingRestrictions</t>
  </si>
  <si>
    <t>MinTemp</t>
  </si>
  <si>
    <t>MaxTemp</t>
  </si>
  <si>
    <t>FerryRampAngle</t>
  </si>
  <si>
    <t>FerryPermittedFlag</t>
  </si>
  <si>
    <t>false</t>
  </si>
  <si>
    <t>VapourReturnSystem</t>
  </si>
  <si>
    <t>90000</t>
  </si>
  <si>
    <t>MaxGrossWeight</t>
  </si>
  <si>
    <t>79.0</t>
  </si>
  <si>
    <t>LoadingCapacity</t>
  </si>
  <si>
    <t>RemoveableAccessories</t>
  </si>
  <si>
    <t>HeightOfLoadingPlaneUnladen</t>
  </si>
  <si>
    <t>LoadArea</t>
  </si>
  <si>
    <t>MaxLengthOfLoad</t>
  </si>
  <si>
    <t>CompositeBrakeBlockInstallationDate</t>
  </si>
  <si>
    <t>=</t>
  </si>
  <si>
    <t>OK</t>
  </si>
  <si>
    <t>CompositeBrakeBlockRetrofitted</t>
  </si>
  <si>
    <t>Codierung 1…3</t>
  </si>
  <si>
    <t>LL-IB116*</t>
  </si>
  <si>
    <t>BrakeBlockName</t>
  </si>
  <si>
    <t>DerailmentDetectionDevice</t>
  </si>
  <si>
    <t>21.0</t>
  </si>
  <si>
    <t>ParkingBrakeForce</t>
  </si>
  <si>
    <t>20.0</t>
  </si>
  <si>
    <t>HandBrakedWeight</t>
  </si>
  <si>
    <t>Platform operated hand brake</t>
  </si>
  <si>
    <t>HandBrakeType</t>
  </si>
  <si>
    <t>LL-Brake Blocks</t>
  </si>
  <si>
    <t>BrakeSpecialCharacteristics</t>
  </si>
  <si>
    <t>Disc = 1
K = 2
K/sg.r. = 4
L = 5
LL = 6</t>
  </si>
  <si>
    <t>58</t>
  </si>
  <si>
    <t>AirBrakedMassLoaded</t>
  </si>
  <si>
    <t>48</t>
  </si>
  <si>
    <t>ChangeOverWeight</t>
  </si>
  <si>
    <t>30</t>
  </si>
  <si>
    <t>AirBrakedMass</t>
  </si>
  <si>
    <t>Device with 1 changeover weight and 2 positions</t>
  </si>
  <si>
    <t>BrakingPowerVariationDevice</t>
  </si>
  <si>
    <t>G/P</t>
  </si>
  <si>
    <t>AirBrakeType</t>
  </si>
  <si>
    <t>KE</t>
  </si>
  <si>
    <t>BrakeSystem</t>
  </si>
  <si>
    <t>1</t>
  </si>
  <si>
    <t>NumberofBrakes</t>
  </si>
  <si>
    <t>100</t>
  </si>
  <si>
    <t>MaxDesignSpeed</t>
  </si>
  <si>
    <t>Internationales Lastgrenzraster</t>
  </si>
  <si>
    <t>22.5</t>
  </si>
  <si>
    <t>MaxAxleWeight</t>
  </si>
  <si>
    <t>1624</t>
  </si>
  <si>
    <t>LengthOverBuffers</t>
  </si>
  <si>
    <t>n*10</t>
  </si>
  <si>
    <t>25570</t>
  </si>
  <si>
    <t>WagonWeightEmpty</t>
  </si>
  <si>
    <t>MinVerticalRadiusYardHump</t>
  </si>
  <si>
    <t>35</t>
  </si>
  <si>
    <t>MinCurveRadius</t>
  </si>
  <si>
    <t>NormalLoadingGauge</t>
  </si>
  <si>
    <t>BufferType</t>
  </si>
  <si>
    <t>CouplingType</t>
  </si>
  <si>
    <t>9400</t>
  </si>
  <si>
    <t>Innerer Achsabstand [mm]</t>
  </si>
  <si>
    <t>11200</t>
  </si>
  <si>
    <t>BogiePivotPitch</t>
  </si>
  <si>
    <t>1800</t>
  </si>
  <si>
    <t>BogiePitch</t>
  </si>
  <si>
    <t>NumberOfBogies</t>
  </si>
  <si>
    <t>WheelSetTransformationMethod</t>
  </si>
  <si>
    <t>1435</t>
  </si>
  <si>
    <t>WheelSetGauge</t>
  </si>
  <si>
    <t>WheelDiameter</t>
  </si>
  <si>
    <t>WheelSetType</t>
  </si>
  <si>
    <t>Anzahl Radsätze</t>
  </si>
  <si>
    <t>L4BH</t>
  </si>
  <si>
    <t>TankCode</t>
  </si>
  <si>
    <t>CombinedTransportWagonType</t>
  </si>
  <si>
    <t>Zacens</t>
  </si>
  <si>
    <t>LetterMarking</t>
  </si>
  <si>
    <t>GCUWagon</t>
  </si>
  <si>
    <t>WithdrawalDate</t>
  </si>
  <si>
    <t>WithdrawalCode</t>
  </si>
  <si>
    <t>OutOfServiceFlag</t>
  </si>
  <si>
    <t>RIV</t>
  </si>
  <si>
    <t>InteropCapability</t>
  </si>
  <si>
    <t>PreviousKeeperName</t>
  </si>
  <si>
    <t>PreviousKeeperCompanyCode</t>
  </si>
  <si>
    <t>DateECMCertificateSuspended</t>
  </si>
  <si>
    <t>ECMCertificateSuspended</t>
  </si>
  <si>
    <t>CoversNonTankWagonsForDangerousGoods</t>
  </si>
  <si>
    <t>CoversTankWagonsForDangerousGoods</t>
  </si>
  <si>
    <t>ECMCertificateValidTo</t>
  </si>
  <si>
    <t>ECMCertificateValidFrom</t>
  </si>
  <si>
    <t>CH/31/0217/9188</t>
  </si>
  <si>
    <t>EINNumber</t>
  </si>
  <si>
    <t>SubsequentECM</t>
  </si>
  <si>
    <t>SubsequentECMCompanyCode</t>
  </si>
  <si>
    <t>CurrentECMAssignedUntil</t>
  </si>
  <si>
    <t>WASCOSA AG Luzern</t>
  </si>
  <si>
    <t>ECM</t>
  </si>
  <si>
    <t>ECMCompanyCode</t>
  </si>
  <si>
    <t>WASCO</t>
  </si>
  <si>
    <t>KeeperShortNameVKM</t>
  </si>
  <si>
    <t>KeeperName</t>
  </si>
  <si>
    <t>KeeperCompanyCode</t>
  </si>
  <si>
    <t>OwnerName</t>
  </si>
  <si>
    <t>OwnerCompanyCode</t>
  </si>
  <si>
    <t>ChannelTunnelPermitted</t>
  </si>
  <si>
    <t>QuieterRoutesExemptionCountry</t>
  </si>
  <si>
    <t>MultilateralAuthorisationCountries</t>
  </si>
  <si>
    <t>AdditionalCertification</t>
  </si>
  <si>
    <t>ERATVReference</t>
  </si>
  <si>
    <t>ECDeclarationofVerificationReference</t>
  </si>
  <si>
    <t>ECVerificationDate</t>
  </si>
  <si>
    <t>NotifiedBodyName</t>
  </si>
  <si>
    <t>NotifiedBodyCompanyCode</t>
  </si>
  <si>
    <t>DateSuspensionOfAuthorisation</t>
  </si>
  <si>
    <t>SuspensionOfAuthorisation</t>
  </si>
  <si>
    <t>AuthorisationValidUntil</t>
  </si>
  <si>
    <t>AuthorisationDate</t>
  </si>
  <si>
    <t>AuthorisationReference</t>
  </si>
  <si>
    <t>NSAName</t>
  </si>
  <si>
    <t>NSACompanyCode</t>
  </si>
  <si>
    <t>DatePutIntoService</t>
  </si>
  <si>
    <t>RegistrationCountry</t>
  </si>
  <si>
    <t>PreviousWagonNumberFreight</t>
  </si>
  <si>
    <t>"ex "&amp;alteNr.</t>
  </si>
  <si>
    <t>378079310488</t>
  </si>
  <si>
    <t>WagonNumberFreight</t>
  </si>
  <si>
    <t>SWDBUpdateDateTime</t>
  </si>
  <si>
    <t>LastUpdateDateTime</t>
  </si>
  <si>
    <t>CreationDateTime</t>
  </si>
  <si>
    <t>ExternalReferenceID</t>
  </si>
  <si>
    <t>VehicleContractNumber</t>
  </si>
  <si>
    <t>Beispiel</t>
  </si>
  <si>
    <t>RSRD2</t>
  </si>
  <si>
    <t>Transformation</t>
  </si>
  <si>
    <t>SWDB</t>
  </si>
  <si>
    <t>n.a.</t>
  </si>
  <si>
    <t>1 = RSRD²</t>
  </si>
  <si>
    <t>(empty)</t>
  </si>
  <si>
    <t>GCU(AVV)UpdateDateTime</t>
  </si>
  <si>
    <t>VVR search</t>
  </si>
  <si>
    <t>Suche 
Wagen-
nummer</t>
  </si>
  <si>
    <t>{4;6;9}</t>
  </si>
  <si>
    <t>&gt; 1</t>
  </si>
  <si>
    <t>{6;8;9}</t>
  </si>
  <si>
    <t>W…</t>
  </si>
  <si>
    <t>Y...</t>
  </si>
  <si>
    <t>M…</t>
  </si>
  <si>
    <t>N…</t>
  </si>
  <si>
    <t>P…</t>
  </si>
  <si>
    <t>Q…</t>
  </si>
  <si>
    <t>V…</t>
  </si>
  <si>
    <r>
      <t xml:space="preserve">         if noise_reduction(d)=1 AND </t>
    </r>
    <r>
      <rPr>
        <sz val="10"/>
        <color rgb="FF00B050"/>
        <rFont val="Arial"/>
        <family val="2"/>
      </rPr>
      <t>ABSOLUT(retrofitting_date(i) - retrofitting_date(d)) &gt; 100</t>
    </r>
  </si>
  <si>
    <t>S</t>
  </si>
  <si>
    <t>=  (if scrapped)</t>
  </si>
  <si>
    <t>Datum der letzten erlaubten Verwendung in der Schweiz (Ausnahmen)</t>
  </si>
  <si>
    <t>Datum der Löschung in RSRD²</t>
  </si>
  <si>
    <t>Länge über Puffer in Millimeter (mm) – RSRD² (cm) mit 10 multiplizieren</t>
  </si>
  <si>
    <t>Bemerkung zum Fahrzeug (Freitext)</t>
  </si>
  <si>
    <t>2 = Mutation (wagon has been altered e.g. change from (LL) to (K))</t>
  </si>
  <si>
    <t>1 = retrofitted (+ retrofitting date)</t>
  </si>
  <si>
    <t>2 = noise reduced from new (+ date original delivery)</t>
  </si>
  <si>
    <t>9 = noise reduced/unknown if 1 or 2 (photo required)</t>
  </si>
  <si>
    <t>last 
day 
16</t>
  </si>
  <si>
    <t>Datum Ausn. CH</t>
  </si>
  <si>
    <t>Datum Löschg. RSRD²</t>
  </si>
  <si>
    <t>EVU</t>
  </si>
  <si>
    <t>VKM oder Initialen für EVU</t>
  </si>
  <si>
    <t>Gross-/ Kleinschreibung beachten!
wird in SWDB automatisch ausgefüllt wenn leer</t>
  </si>
  <si>
    <t>http://sep-silentwagon.info/swdb/#/wagon-export</t>
  </si>
  <si>
    <t>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</si>
</sst>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00\ 000\-0"/>
    <numFmt numFmtId="165" formatCode="dd\.mm\.yyyy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u/>
      <sz val="10"/>
      <color rgb="FFFF0000"/>
      <name val="Arial"/>
      <family val="2"/>
    </font>
    <font>
      <sz val="11"/>
      <color theme="1"/>
      <name val="Arial Narrow"/>
      <family val="2"/>
    </font>
    <font>
      <sz val="10"/>
      <color rgb="FFC00000"/>
      <name val="Arial Narrow"/>
      <family val="2"/>
    </font>
    <font>
      <b/>
      <sz val="11"/>
      <color theme="1"/>
      <name val="Arial Narrow"/>
      <family val="2"/>
    </font>
    <font>
      <sz val="11"/>
      <color theme="1" tint="0.499984740745262"/>
      <name val="Arial Narrow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u/>
      <sz val="11"/>
      <color rgb="FFFF0000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 Narrow"/>
      <family val="2"/>
    </font>
    <font>
      <sz val="10"/>
      <color rgb="FF0070C0"/>
      <name val="Arial Narrow"/>
      <family val="2"/>
    </font>
    <font>
      <b/>
      <sz val="10"/>
      <name val="Arial Narrow"/>
      <family val="2"/>
    </font>
    <font>
      <sz val="10"/>
      <color rgb="FF0070C0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0" fillId="0" borderId="0"/>
    <xf numFmtId="0" fontId="23" fillId="0" borderId="0" applyNumberFormat="0" applyFill="0" applyBorder="0" applyAlignment="0" applyProtection="0"/>
    <xf numFmtId="0" fontId="24" fillId="0" borderId="0"/>
  </cellStyleXfs>
  <cellXfs count="254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1" fillId="3" borderId="0" xfId="0" applyFont="1" applyFill="1"/>
    <xf numFmtId="0" fontId="12" fillId="2" borderId="1" xfId="0" applyFont="1" applyFill="1" applyBorder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3" fontId="11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14" fontId="11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5" xfId="0" quotePrefix="1" applyFont="1" applyBorder="1"/>
    <xf numFmtId="0" fontId="7" fillId="0" borderId="16" xfId="0" applyFont="1" applyBorder="1"/>
    <xf numFmtId="0" fontId="7" fillId="0" borderId="10" xfId="0" applyFont="1" applyBorder="1"/>
    <xf numFmtId="0" fontId="7" fillId="0" borderId="11" xfId="0" applyFont="1" applyBorder="1"/>
    <xf numFmtId="0" fontId="14" fillId="0" borderId="14" xfId="0" applyFont="1" applyBorder="1"/>
    <xf numFmtId="0" fontId="14" fillId="0" borderId="6" xfId="0" applyFont="1" applyBorder="1"/>
    <xf numFmtId="0" fontId="7" fillId="0" borderId="7" xfId="0" applyFont="1" applyBorder="1"/>
    <xf numFmtId="0" fontId="7" fillId="0" borderId="7" xfId="0" quotePrefix="1" applyFont="1" applyBorder="1"/>
    <xf numFmtId="0" fontId="7" fillId="0" borderId="8" xfId="0" applyFont="1" applyBorder="1"/>
    <xf numFmtId="0" fontId="14" fillId="0" borderId="12" xfId="0" applyFont="1" applyBorder="1"/>
    <xf numFmtId="0" fontId="7" fillId="0" borderId="13" xfId="0" applyFont="1" applyBorder="1"/>
    <xf numFmtId="0" fontId="14" fillId="0" borderId="9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17" xfId="0" applyFont="1" applyFill="1" applyBorder="1"/>
    <xf numFmtId="0" fontId="7" fillId="0" borderId="20" xfId="0" applyFont="1" applyFill="1" applyBorder="1"/>
    <xf numFmtId="0" fontId="7" fillId="0" borderId="23" xfId="0" applyFont="1" applyFill="1" applyBorder="1"/>
    <xf numFmtId="0" fontId="12" fillId="0" borderId="0" xfId="0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4" fillId="0" borderId="0" xfId="0" applyFont="1"/>
    <xf numFmtId="14" fontId="11" fillId="0" borderId="1" xfId="0" applyNumberFormat="1" applyFont="1" applyBorder="1" applyAlignment="1">
      <alignment horizontal="center" vertical="top" wrapText="1"/>
    </xf>
    <xf numFmtId="0" fontId="17" fillId="3" borderId="0" xfId="0" applyFont="1" applyFill="1"/>
    <xf numFmtId="0" fontId="7" fillId="3" borderId="0" xfId="0" applyFont="1" applyFill="1"/>
    <xf numFmtId="1" fontId="11" fillId="3" borderId="0" xfId="0" applyNumberFormat="1" applyFont="1" applyFill="1" applyBorder="1" applyAlignment="1">
      <alignment horizontal="left" vertical="top"/>
    </xf>
    <xf numFmtId="0" fontId="11" fillId="0" borderId="29" xfId="0" applyFont="1" applyBorder="1" applyAlignment="1">
      <alignment vertical="top" wrapText="1"/>
    </xf>
    <xf numFmtId="0" fontId="11" fillId="0" borderId="29" xfId="0" applyFont="1" applyBorder="1" applyAlignment="1">
      <alignment vertical="top"/>
    </xf>
    <xf numFmtId="164" fontId="11" fillId="0" borderId="29" xfId="0" applyNumberFormat="1" applyFont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center"/>
    </xf>
    <xf numFmtId="0" fontId="0" fillId="0" borderId="1" xfId="0" applyBorder="1"/>
    <xf numFmtId="0" fontId="9" fillId="0" borderId="0" xfId="0" applyFont="1"/>
    <xf numFmtId="1" fontId="11" fillId="0" borderId="29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left" vertical="top"/>
    </xf>
    <xf numFmtId="0" fontId="21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0" fontId="5" fillId="3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" fontId="22" fillId="0" borderId="7" xfId="1" applyNumberFormat="1" applyFont="1" applyFill="1" applyBorder="1" applyAlignment="1" applyProtection="1">
      <alignment horizontal="center" vertical="top"/>
      <protection locked="0"/>
    </xf>
    <xf numFmtId="0" fontId="22" fillId="0" borderId="7" xfId="0" applyFont="1" applyBorder="1" applyAlignment="1">
      <alignment horizontal="center" vertical="top"/>
    </xf>
    <xf numFmtId="0" fontId="0" fillId="0" borderId="7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3" fillId="0" borderId="1" xfId="0" applyFont="1" applyFill="1" applyBorder="1"/>
    <xf numFmtId="0" fontId="3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6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quotePrefix="1" applyFont="1" applyBorder="1" applyAlignment="1">
      <alignment horizontal="center" vertical="top"/>
    </xf>
    <xf numFmtId="0" fontId="26" fillId="0" borderId="0" xfId="0" quotePrefix="1" applyFont="1" applyAlignment="1">
      <alignment horizontal="right"/>
    </xf>
    <xf numFmtId="0" fontId="27" fillId="0" borderId="0" xfId="0" applyFont="1"/>
    <xf numFmtId="0" fontId="7" fillId="0" borderId="33" xfId="0" applyFont="1" applyBorder="1"/>
    <xf numFmtId="0" fontId="28" fillId="0" borderId="32" xfId="0" applyFont="1" applyBorder="1"/>
    <xf numFmtId="0" fontId="28" fillId="0" borderId="33" xfId="0" applyFont="1" applyBorder="1"/>
    <xf numFmtId="0" fontId="28" fillId="0" borderId="34" xfId="0" applyFont="1" applyBorder="1"/>
    <xf numFmtId="0" fontId="13" fillId="0" borderId="0" xfId="0" applyFont="1" applyBorder="1"/>
    <xf numFmtId="0" fontId="15" fillId="0" borderId="0" xfId="0" applyFont="1" applyBorder="1"/>
    <xf numFmtId="0" fontId="29" fillId="0" borderId="0" xfId="3" applyFont="1" applyFill="1" applyBorder="1" applyAlignment="1">
      <alignment horizontal="left" vertical="top"/>
    </xf>
    <xf numFmtId="0" fontId="3" fillId="0" borderId="0" xfId="0" applyFont="1" applyBorder="1"/>
    <xf numFmtId="0" fontId="30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1" fillId="0" borderId="0" xfId="0" quotePrefix="1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164" fontId="34" fillId="4" borderId="7" xfId="0" applyNumberFormat="1" applyFont="1" applyFill="1" applyBorder="1" applyAlignment="1">
      <alignment vertical="top" wrapText="1"/>
    </xf>
    <xf numFmtId="0" fontId="34" fillId="2" borderId="7" xfId="0" applyFont="1" applyFill="1" applyBorder="1" applyAlignment="1">
      <alignment vertical="top" wrapText="1"/>
    </xf>
    <xf numFmtId="0" fontId="34" fillId="4" borderId="7" xfId="0" applyFont="1" applyFill="1" applyBorder="1" applyAlignment="1">
      <alignment vertical="top" wrapText="1"/>
    </xf>
    <xf numFmtId="14" fontId="34" fillId="2" borderId="7" xfId="0" applyNumberFormat="1" applyFont="1" applyFill="1" applyBorder="1" applyAlignment="1">
      <alignment vertical="top" wrapText="1"/>
    </xf>
    <xf numFmtId="1" fontId="34" fillId="4" borderId="7" xfId="0" applyNumberFormat="1" applyFont="1" applyFill="1" applyBorder="1" applyAlignment="1">
      <alignment vertical="top" wrapText="1"/>
    </xf>
    <xf numFmtId="14" fontId="34" fillId="4" borderId="7" xfId="0" applyNumberFormat="1" applyFont="1" applyFill="1" applyBorder="1" applyAlignment="1">
      <alignment vertical="top" wrapText="1"/>
    </xf>
    <xf numFmtId="1" fontId="34" fillId="2" borderId="7" xfId="0" applyNumberFormat="1" applyFont="1" applyFill="1" applyBorder="1" applyAlignment="1">
      <alignment vertical="top" wrapText="1"/>
    </xf>
    <xf numFmtId="3" fontId="34" fillId="2" borderId="7" xfId="0" applyNumberFormat="1" applyFont="1" applyFill="1" applyBorder="1" applyAlignment="1">
      <alignment vertical="top" wrapText="1"/>
    </xf>
    <xf numFmtId="1" fontId="35" fillId="5" borderId="7" xfId="0" applyNumberFormat="1" applyFont="1" applyFill="1" applyBorder="1" applyAlignment="1">
      <alignment vertical="top" wrapText="1"/>
    </xf>
    <xf numFmtId="0" fontId="36" fillId="0" borderId="7" xfId="0" applyFont="1" applyBorder="1" applyAlignment="1">
      <alignment vertical="top" wrapText="1"/>
    </xf>
    <xf numFmtId="164" fontId="35" fillId="4" borderId="7" xfId="0" applyNumberFormat="1" applyFont="1" applyFill="1" applyBorder="1" applyAlignment="1">
      <alignment vertical="center" wrapText="1"/>
    </xf>
    <xf numFmtId="0" fontId="35" fillId="2" borderId="7" xfId="0" applyFont="1" applyFill="1" applyBorder="1" applyAlignment="1">
      <alignment vertical="center" wrapText="1"/>
    </xf>
    <xf numFmtId="0" fontId="35" fillId="4" borderId="7" xfId="0" applyFont="1" applyFill="1" applyBorder="1" applyAlignment="1">
      <alignment vertical="center" wrapText="1"/>
    </xf>
    <xf numFmtId="14" fontId="35" fillId="2" borderId="7" xfId="0" applyNumberFormat="1" applyFont="1" applyFill="1" applyBorder="1" applyAlignment="1">
      <alignment vertical="center" wrapText="1"/>
    </xf>
    <xf numFmtId="1" fontId="35" fillId="4" borderId="7" xfId="0" applyNumberFormat="1" applyFont="1" applyFill="1" applyBorder="1" applyAlignment="1">
      <alignment vertical="center" wrapText="1"/>
    </xf>
    <xf numFmtId="14" fontId="35" fillId="4" borderId="7" xfId="0" applyNumberFormat="1" applyFont="1" applyFill="1" applyBorder="1" applyAlignment="1">
      <alignment vertical="center" wrapText="1"/>
    </xf>
    <xf numFmtId="1" fontId="35" fillId="2" borderId="7" xfId="0" applyNumberFormat="1" applyFont="1" applyFill="1" applyBorder="1" applyAlignment="1">
      <alignment vertical="center" wrapText="1"/>
    </xf>
    <xf numFmtId="3" fontId="35" fillId="2" borderId="7" xfId="0" applyNumberFormat="1" applyFont="1" applyFill="1" applyBorder="1" applyAlignment="1">
      <alignment vertical="center" wrapText="1"/>
    </xf>
    <xf numFmtId="1" fontId="35" fillId="5" borderId="7" xfId="0" applyNumberFormat="1" applyFont="1" applyFill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7" fillId="0" borderId="7" xfId="0" applyFont="1" applyFill="1" applyBorder="1" applyAlignment="1">
      <alignment vertical="top" wrapText="1"/>
    </xf>
    <xf numFmtId="0" fontId="38" fillId="0" borderId="7" xfId="3" applyFont="1" applyFill="1" applyBorder="1" applyAlignment="1">
      <alignment horizontal="left" vertical="top"/>
    </xf>
    <xf numFmtId="0" fontId="37" fillId="0" borderId="7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left" vertical="top" wrapText="1"/>
    </xf>
    <xf numFmtId="0" fontId="40" fillId="0" borderId="7" xfId="0" applyFont="1" applyBorder="1"/>
    <xf numFmtId="164" fontId="36" fillId="0" borderId="7" xfId="0" applyNumberFormat="1" applyFont="1" applyBorder="1" applyAlignment="1"/>
    <xf numFmtId="0" fontId="36" fillId="0" borderId="7" xfId="0" applyFont="1" applyBorder="1" applyAlignment="1"/>
    <xf numFmtId="14" fontId="36" fillId="0" borderId="7" xfId="0" applyNumberFormat="1" applyFont="1" applyBorder="1" applyAlignment="1"/>
    <xf numFmtId="1" fontId="36" fillId="0" borderId="7" xfId="0" applyNumberFormat="1" applyFont="1" applyBorder="1" applyAlignment="1"/>
    <xf numFmtId="3" fontId="36" fillId="0" borderId="7" xfId="0" applyNumberFormat="1" applyFont="1" applyBorder="1" applyAlignment="1"/>
    <xf numFmtId="1" fontId="41" fillId="0" borderId="7" xfId="0" applyNumberFormat="1" applyFont="1" applyBorder="1" applyAlignment="1"/>
    <xf numFmtId="164" fontId="36" fillId="0" borderId="0" xfId="0" applyNumberFormat="1" applyFont="1"/>
    <xf numFmtId="0" fontId="41" fillId="0" borderId="7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Border="1"/>
    <xf numFmtId="0" fontId="42" fillId="0" borderId="0" xfId="3" applyFont="1" applyFill="1" applyBorder="1" applyAlignment="1">
      <alignment horizontal="left" vertical="top"/>
    </xf>
    <xf numFmtId="0" fontId="0" fillId="0" borderId="7" xfId="0" applyFont="1" applyBorder="1" applyAlignment="1"/>
    <xf numFmtId="0" fontId="17" fillId="0" borderId="1" xfId="0" applyFont="1" applyFill="1" applyBorder="1" applyAlignment="1">
      <alignment horizontal="justify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0" xfId="0" applyFont="1" applyFill="1"/>
    <xf numFmtId="0" fontId="7" fillId="0" borderId="0" xfId="0" applyFont="1" applyFill="1"/>
    <xf numFmtId="1" fontId="17" fillId="0" borderId="0" xfId="0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left" vertical="top"/>
    </xf>
    <xf numFmtId="1" fontId="43" fillId="0" borderId="0" xfId="0" applyNumberFormat="1" applyFont="1" applyBorder="1" applyAlignment="1">
      <alignment horizontal="left" vertical="top"/>
    </xf>
    <xf numFmtId="164" fontId="0" fillId="0" borderId="7" xfId="0" applyNumberFormat="1" applyFont="1" applyBorder="1" applyAlignment="1"/>
    <xf numFmtId="165" fontId="0" fillId="0" borderId="7" xfId="0" applyNumberFormat="1" applyBorder="1" applyAlignment="1">
      <alignment horizontal="left"/>
    </xf>
    <xf numFmtId="0" fontId="44" fillId="0" borderId="0" xfId="0" applyFont="1" applyAlignment="1">
      <alignment vertical="top" wrapText="1"/>
    </xf>
    <xf numFmtId="0" fontId="46" fillId="0" borderId="0" xfId="0" applyFont="1" applyAlignment="1">
      <alignment horizontal="left" vertical="top" wrapText="1"/>
    </xf>
    <xf numFmtId="0" fontId="26" fillId="0" borderId="0" xfId="0" applyFont="1" applyAlignment="1">
      <alignment horizontal="right"/>
    </xf>
    <xf numFmtId="0" fontId="45" fillId="0" borderId="0" xfId="0" quotePrefix="1" applyFont="1" applyAlignment="1">
      <alignment horizontal="left" vertical="top" wrapText="1"/>
    </xf>
    <xf numFmtId="0" fontId="40" fillId="0" borderId="0" xfId="0" applyFont="1" applyBorder="1" applyAlignment="1">
      <alignment vertical="top" wrapText="1"/>
    </xf>
    <xf numFmtId="0" fontId="1" fillId="3" borderId="0" xfId="0" applyFont="1" applyFill="1"/>
    <xf numFmtId="0" fontId="21" fillId="0" borderId="14" xfId="0" applyFont="1" applyBorder="1"/>
    <xf numFmtId="0" fontId="21" fillId="0" borderId="15" xfId="0" applyFont="1" applyBorder="1"/>
    <xf numFmtId="0" fontId="21" fillId="0" borderId="15" xfId="0" quotePrefix="1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0" xfId="0" quotePrefix="1" applyFont="1" applyBorder="1"/>
    <xf numFmtId="0" fontId="21" fillId="0" borderId="11" xfId="0" applyFont="1" applyBorder="1"/>
    <xf numFmtId="0" fontId="37" fillId="0" borderId="0" xfId="0" quotePrefix="1" applyFont="1" applyAlignment="1">
      <alignment horizontal="left" vertical="top" wrapText="1"/>
    </xf>
    <xf numFmtId="0" fontId="37" fillId="0" borderId="0" xfId="0" applyFont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Fill="1" applyAlignment="1">
      <alignment horizontal="left" vertical="top"/>
    </xf>
    <xf numFmtId="0" fontId="39" fillId="0" borderId="0" xfId="0" applyFont="1" applyAlignment="1">
      <alignment vertical="top" wrapText="1"/>
    </xf>
    <xf numFmtId="0" fontId="39" fillId="0" borderId="0" xfId="0" applyFont="1" applyBorder="1" applyAlignment="1">
      <alignment vertical="top" wrapText="1"/>
    </xf>
    <xf numFmtId="1" fontId="22" fillId="0" borderId="7" xfId="0" applyNumberFormat="1" applyFont="1" applyBorder="1" applyAlignment="1">
      <alignment horizontal="center" vertical="top"/>
    </xf>
    <xf numFmtId="0" fontId="1" fillId="0" borderId="2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3" fillId="0" borderId="0" xfId="0" applyFont="1"/>
    <xf numFmtId="0" fontId="1" fillId="0" borderId="0" xfId="0" applyFont="1"/>
    <xf numFmtId="164" fontId="12" fillId="4" borderId="7" xfId="4" applyNumberFormat="1" applyFont="1" applyFill="1" applyBorder="1" applyAlignment="1">
      <alignment vertical="top" wrapText="1"/>
    </xf>
    <xf numFmtId="0" fontId="12" fillId="2" borderId="7" xfId="4" applyFont="1" applyFill="1" applyBorder="1" applyAlignment="1">
      <alignment vertical="top" wrapText="1"/>
    </xf>
    <xf numFmtId="0" fontId="12" fillId="4" borderId="7" xfId="4" applyFont="1" applyFill="1" applyBorder="1" applyAlignment="1">
      <alignment vertical="top" wrapText="1"/>
    </xf>
    <xf numFmtId="14" fontId="12" fillId="2" borderId="7" xfId="4" applyNumberFormat="1" applyFont="1" applyFill="1" applyBorder="1" applyAlignment="1">
      <alignment vertical="top" wrapText="1"/>
    </xf>
    <xf numFmtId="1" fontId="12" fillId="4" borderId="7" xfId="4" applyNumberFormat="1" applyFont="1" applyFill="1" applyBorder="1" applyAlignment="1">
      <alignment vertical="top" wrapText="1"/>
    </xf>
    <xf numFmtId="14" fontId="12" fillId="4" borderId="7" xfId="4" applyNumberFormat="1" applyFont="1" applyFill="1" applyBorder="1" applyAlignment="1">
      <alignment vertical="top" wrapText="1"/>
    </xf>
    <xf numFmtId="1" fontId="12" fillId="2" borderId="7" xfId="4" applyNumberFormat="1" applyFont="1" applyFill="1" applyBorder="1" applyAlignment="1">
      <alignment vertical="top" wrapText="1"/>
    </xf>
    <xf numFmtId="3" fontId="12" fillId="2" borderId="7" xfId="4" applyNumberFormat="1" applyFont="1" applyFill="1" applyBorder="1" applyAlignment="1">
      <alignment vertical="top" wrapText="1"/>
    </xf>
    <xf numFmtId="0" fontId="12" fillId="6" borderId="7" xfId="4" applyFont="1" applyFill="1" applyBorder="1" applyAlignment="1">
      <alignment vertical="top" wrapText="1"/>
    </xf>
    <xf numFmtId="0" fontId="24" fillId="0" borderId="0" xfId="4"/>
    <xf numFmtId="164" fontId="24" fillId="0" borderId="0" xfId="4" applyNumberFormat="1"/>
    <xf numFmtId="0" fontId="16" fillId="4" borderId="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top" wrapText="1"/>
    </xf>
    <xf numFmtId="0" fontId="48" fillId="0" borderId="0" xfId="4" applyFont="1"/>
    <xf numFmtId="1" fontId="16" fillId="5" borderId="7" xfId="0" applyNumberFormat="1" applyFont="1" applyFill="1" applyBorder="1" applyAlignment="1">
      <alignment vertical="top" wrapText="1"/>
    </xf>
    <xf numFmtId="1" fontId="16" fillId="5" borderId="7" xfId="0" applyNumberFormat="1" applyFont="1" applyFill="1" applyBorder="1" applyAlignment="1">
      <alignment vertical="center" wrapText="1"/>
    </xf>
    <xf numFmtId="0" fontId="23" fillId="0" borderId="7" xfId="3" applyBorder="1" applyAlignment="1"/>
    <xf numFmtId="0" fontId="24" fillId="0" borderId="0" xfId="4" applyAlignment="1">
      <alignment vertical="center"/>
    </xf>
    <xf numFmtId="165" fontId="24" fillId="0" borderId="0" xfId="4" applyNumberFormat="1" applyAlignment="1">
      <alignment horizontal="left" vertical="center"/>
    </xf>
    <xf numFmtId="0" fontId="49" fillId="0" borderId="0" xfId="4" applyFont="1" applyAlignment="1">
      <alignment vertical="center"/>
    </xf>
    <xf numFmtId="14" fontId="12" fillId="4" borderId="0" xfId="4" applyNumberFormat="1" applyFont="1" applyFill="1" applyAlignment="1">
      <alignment vertical="center"/>
    </xf>
    <xf numFmtId="1" fontId="12" fillId="4" borderId="0" xfId="4" applyNumberFormat="1" applyFont="1" applyFill="1" applyAlignment="1">
      <alignment vertical="center"/>
    </xf>
    <xf numFmtId="1" fontId="12" fillId="4" borderId="7" xfId="4" applyNumberFormat="1" applyFont="1" applyFill="1" applyBorder="1" applyAlignment="1">
      <alignment vertical="center"/>
    </xf>
    <xf numFmtId="1" fontId="12" fillId="4" borderId="0" xfId="4" applyNumberFormat="1" applyFont="1" applyFill="1" applyAlignment="1">
      <alignment vertical="center" wrapText="1"/>
    </xf>
    <xf numFmtId="3" fontId="12" fillId="2" borderId="0" xfId="4" applyNumberFormat="1" applyFont="1" applyFill="1" applyAlignment="1">
      <alignment vertical="center"/>
    </xf>
    <xf numFmtId="0" fontId="12" fillId="2" borderId="0" xfId="4" applyFont="1" applyFill="1" applyAlignment="1">
      <alignment vertical="center"/>
    </xf>
    <xf numFmtId="1" fontId="12" fillId="2" borderId="0" xfId="4" applyNumberFormat="1" applyFont="1" applyFill="1" applyAlignment="1">
      <alignment vertical="center"/>
    </xf>
    <xf numFmtId="0" fontId="12" fillId="4" borderId="0" xfId="4" applyFont="1" applyFill="1" applyAlignment="1">
      <alignment vertical="center"/>
    </xf>
    <xf numFmtId="164" fontId="12" fillId="4" borderId="0" xfId="4" applyNumberFormat="1" applyFont="1" applyFill="1" applyAlignment="1">
      <alignment vertical="center"/>
    </xf>
    <xf numFmtId="1" fontId="12" fillId="4" borderId="7" xfId="4" applyNumberFormat="1" applyFont="1" applyFill="1" applyBorder="1" applyAlignment="1">
      <alignment vertical="top"/>
    </xf>
    <xf numFmtId="0" fontId="50" fillId="0" borderId="0" xfId="4" applyFont="1" applyAlignment="1">
      <alignment vertical="center"/>
    </xf>
    <xf numFmtId="0" fontId="49" fillId="0" borderId="0" xfId="0" applyFont="1" applyAlignment="1">
      <alignment vertical="center"/>
    </xf>
    <xf numFmtId="0" fontId="14" fillId="7" borderId="6" xfId="0" applyFont="1" applyFill="1" applyBorder="1"/>
    <xf numFmtId="0" fontId="7" fillId="7" borderId="7" xfId="0" applyFont="1" applyFill="1" applyBorder="1"/>
    <xf numFmtId="0" fontId="7" fillId="7" borderId="7" xfId="0" quotePrefix="1" applyFont="1" applyFill="1" applyBorder="1"/>
    <xf numFmtId="0" fontId="7" fillId="7" borderId="8" xfId="0" applyFont="1" applyFill="1" applyBorder="1"/>
    <xf numFmtId="0" fontId="7" fillId="7" borderId="15" xfId="0" quotePrefix="1" applyFont="1" applyFill="1" applyBorder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center"/>
    </xf>
    <xf numFmtId="164" fontId="12" fillId="4" borderId="7" xfId="4" applyNumberFormat="1" applyFont="1" applyFill="1" applyBorder="1" applyAlignment="1">
      <alignment vertical="center"/>
    </xf>
    <xf numFmtId="0" fontId="12" fillId="2" borderId="7" xfId="4" applyFont="1" applyFill="1" applyBorder="1" applyAlignment="1">
      <alignment vertical="center"/>
    </xf>
    <xf numFmtId="1" fontId="12" fillId="2" borderId="7" xfId="4" applyNumberFormat="1" applyFont="1" applyFill="1" applyBorder="1" applyAlignment="1">
      <alignment vertical="center"/>
    </xf>
    <xf numFmtId="0" fontId="12" fillId="4" borderId="7" xfId="4" applyFont="1" applyFill="1" applyBorder="1" applyAlignment="1">
      <alignment vertical="center"/>
    </xf>
    <xf numFmtId="3" fontId="12" fillId="2" borderId="7" xfId="4" applyNumberFormat="1" applyFont="1" applyFill="1" applyBorder="1" applyAlignment="1">
      <alignment vertical="center"/>
    </xf>
    <xf numFmtId="14" fontId="12" fillId="4" borderId="7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4" borderId="7" xfId="4" applyFont="1" applyFill="1" applyBorder="1" applyAlignment="1">
      <alignment vertical="top"/>
    </xf>
    <xf numFmtId="14" fontId="12" fillId="2" borderId="7" xfId="4" applyNumberFormat="1" applyFont="1" applyFill="1" applyBorder="1" applyAlignment="1">
      <alignment vertical="top"/>
    </xf>
    <xf numFmtId="1" fontId="12" fillId="2" borderId="7" xfId="4" applyNumberFormat="1" applyFont="1" applyFill="1" applyBorder="1" applyAlignment="1">
      <alignment vertical="top"/>
    </xf>
    <xf numFmtId="0" fontId="12" fillId="2" borderId="7" xfId="4" applyFont="1" applyFill="1" applyBorder="1" applyAlignment="1">
      <alignment vertical="top"/>
    </xf>
    <xf numFmtId="0" fontId="24" fillId="0" borderId="0" xfId="4" quotePrefix="1" applyAlignment="1">
      <alignment vertical="center"/>
    </xf>
    <xf numFmtId="0" fontId="1" fillId="0" borderId="1" xfId="0" applyFont="1" applyFill="1" applyBorder="1"/>
    <xf numFmtId="0" fontId="1" fillId="0" borderId="1" xfId="0" applyFont="1" applyBorder="1"/>
    <xf numFmtId="14" fontId="12" fillId="2" borderId="7" xfId="0" applyNumberFormat="1" applyFont="1" applyFill="1" applyBorder="1" applyAlignment="1">
      <alignment vertical="top" wrapText="1"/>
    </xf>
    <xf numFmtId="14" fontId="16" fillId="2" borderId="7" xfId="0" applyNumberFormat="1" applyFont="1" applyFill="1" applyBorder="1" applyAlignment="1">
      <alignment vertical="center" wrapText="1"/>
    </xf>
    <xf numFmtId="164" fontId="52" fillId="0" borderId="7" xfId="0" applyNumberFormat="1" applyFont="1" applyFill="1" applyBorder="1" applyAlignment="1">
      <alignment horizontal="center" vertical="top" wrapText="1"/>
    </xf>
    <xf numFmtId="164" fontId="23" fillId="0" borderId="0" xfId="3" applyNumberFormat="1"/>
  </cellXfs>
  <cellStyles count="5">
    <cellStyle name="Link" xfId="3" builtinId="8"/>
    <cellStyle name="Standard" xfId="0" builtinId="0"/>
    <cellStyle name="Standard 2" xfId="1" xr:uid="{00000000-0005-0000-0000-000002000000}"/>
    <cellStyle name="Standard 3" xfId="2" xr:uid="{00000000-0005-0000-0000-000003000000}"/>
    <cellStyle name="Standard 5" xfId="4" xr:uid="{00000000-0005-0000-0000-000004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nus@sep-silentwagon.info" TargetMode="External"/><Relationship Id="rId1" Type="http://schemas.openxmlformats.org/officeDocument/2006/relationships/hyperlink" Target="http://www.era.europa.eu/Document-Register/Pages/list-VKM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p-silentwagon.info/swdb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ra.europa.eu/Document-Register/Pages/list-VKM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"/>
  <sheetViews>
    <sheetView tabSelected="1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15" style="145" bestFit="1" customWidth="1"/>
    <col min="2" max="2" width="17.140625" style="146" bestFit="1" customWidth="1"/>
    <col min="3" max="3" width="6.28515625" style="146" bestFit="1" customWidth="1"/>
    <col min="4" max="4" width="8" style="146" customWidth="1"/>
    <col min="5" max="5" width="14" style="147" bestFit="1" customWidth="1"/>
    <col min="6" max="6" width="5.85546875" style="148" bestFit="1" customWidth="1"/>
    <col min="7" max="7" width="10.5703125" style="148" customWidth="1"/>
    <col min="8" max="8" width="10.42578125" style="148" customWidth="1"/>
    <col min="9" max="9" width="11" style="147" bestFit="1" customWidth="1"/>
    <col min="10" max="10" width="9.85546875" style="148" customWidth="1"/>
    <col min="11" max="11" width="10.42578125" style="148" bestFit="1" customWidth="1"/>
    <col min="12" max="13" width="10.42578125" style="148" customWidth="1"/>
    <col min="14" max="14" width="10.5703125" style="148" bestFit="1" customWidth="1"/>
    <col min="15" max="15" width="6.85546875" style="147" bestFit="1" customWidth="1"/>
    <col min="16" max="16" width="8" style="147" bestFit="1" customWidth="1"/>
    <col min="17" max="17" width="6.85546875" style="147" bestFit="1" customWidth="1"/>
    <col min="18" max="18" width="6.7109375" style="149" bestFit="1" customWidth="1"/>
    <col min="19" max="19" width="7.140625" style="149" bestFit="1" customWidth="1"/>
    <col min="20" max="20" width="8.140625" style="146" bestFit="1" customWidth="1"/>
    <col min="21" max="21" width="9.140625" style="148" bestFit="1" customWidth="1"/>
    <col min="22" max="22" width="30.7109375" style="146" bestFit="1" customWidth="1"/>
    <col min="23" max="23" width="7.7109375" style="148" bestFit="1" customWidth="1"/>
    <col min="24" max="24" width="7.7109375" style="146" bestFit="1" customWidth="1"/>
    <col min="25" max="25" width="5.28515625" style="152" bestFit="1" customWidth="1"/>
    <col min="26" max="26" width="13.5703125" style="146" bestFit="1" customWidth="1"/>
    <col min="27" max="27" width="30.28515625" style="146" bestFit="1" customWidth="1"/>
    <col min="28" max="16384" width="11.42578125" style="146"/>
  </cols>
  <sheetData>
    <row r="1" spans="1:27" s="129" customFormat="1" ht="38.25" x14ac:dyDescent="0.25">
      <c r="A1" s="120" t="s">
        <v>290</v>
      </c>
      <c r="B1" s="121" t="s">
        <v>272</v>
      </c>
      <c r="C1" s="207" t="s">
        <v>273</v>
      </c>
      <c r="D1" s="122" t="s">
        <v>274</v>
      </c>
      <c r="E1" s="123" t="s">
        <v>269</v>
      </c>
      <c r="F1" s="124" t="s">
        <v>275</v>
      </c>
      <c r="G1" s="124" t="s">
        <v>276</v>
      </c>
      <c r="H1" s="124" t="s">
        <v>277</v>
      </c>
      <c r="I1" s="125" t="s">
        <v>278</v>
      </c>
      <c r="J1" s="124" t="s">
        <v>279</v>
      </c>
      <c r="K1" s="126" t="s">
        <v>280</v>
      </c>
      <c r="L1" s="126" t="s">
        <v>281</v>
      </c>
      <c r="M1" s="126" t="s">
        <v>282</v>
      </c>
      <c r="N1" s="126" t="s">
        <v>283</v>
      </c>
      <c r="O1" s="123" t="s">
        <v>291</v>
      </c>
      <c r="P1" s="250" t="s">
        <v>580</v>
      </c>
      <c r="Q1" s="123" t="s">
        <v>284</v>
      </c>
      <c r="R1" s="127" t="s">
        <v>285</v>
      </c>
      <c r="S1" s="127" t="s">
        <v>286</v>
      </c>
      <c r="T1" s="121" t="s">
        <v>296</v>
      </c>
      <c r="U1" s="126" t="s">
        <v>287</v>
      </c>
      <c r="V1" s="121" t="s">
        <v>288</v>
      </c>
      <c r="W1" s="126" t="s">
        <v>270</v>
      </c>
      <c r="X1" s="121" t="s">
        <v>289</v>
      </c>
      <c r="Y1" s="128" t="s">
        <v>185</v>
      </c>
      <c r="Z1" s="209" t="s">
        <v>387</v>
      </c>
      <c r="AA1" s="209" t="s">
        <v>557</v>
      </c>
    </row>
    <row r="2" spans="1:27" s="139" customFormat="1" ht="38.25" x14ac:dyDescent="0.25">
      <c r="A2" s="130" t="s">
        <v>258</v>
      </c>
      <c r="B2" s="131" t="s">
        <v>238</v>
      </c>
      <c r="C2" s="206" t="s">
        <v>583</v>
      </c>
      <c r="D2" s="132" t="s">
        <v>239</v>
      </c>
      <c r="E2" s="133" t="s">
        <v>240</v>
      </c>
      <c r="F2" s="134" t="s">
        <v>241</v>
      </c>
      <c r="G2" s="134" t="s">
        <v>242</v>
      </c>
      <c r="H2" s="134" t="s">
        <v>243</v>
      </c>
      <c r="I2" s="135" t="s">
        <v>244</v>
      </c>
      <c r="J2" s="134" t="s">
        <v>245</v>
      </c>
      <c r="K2" s="136" t="s">
        <v>246</v>
      </c>
      <c r="L2" s="136" t="s">
        <v>265</v>
      </c>
      <c r="M2" s="136" t="s">
        <v>266</v>
      </c>
      <c r="N2" s="136" t="s">
        <v>271</v>
      </c>
      <c r="O2" s="251" t="s">
        <v>581</v>
      </c>
      <c r="P2" s="251" t="s">
        <v>582</v>
      </c>
      <c r="Q2" s="133" t="s">
        <v>247</v>
      </c>
      <c r="R2" s="137" t="s">
        <v>248</v>
      </c>
      <c r="S2" s="137" t="s">
        <v>259</v>
      </c>
      <c r="T2" s="131" t="s">
        <v>249</v>
      </c>
      <c r="U2" s="136" t="s">
        <v>250</v>
      </c>
      <c r="V2" s="131" t="s">
        <v>257</v>
      </c>
      <c r="W2" s="136" t="s">
        <v>252</v>
      </c>
      <c r="X2" s="131" t="s">
        <v>251</v>
      </c>
      <c r="Y2" s="138" t="s">
        <v>253</v>
      </c>
      <c r="Z2" s="210" t="s">
        <v>388</v>
      </c>
      <c r="AA2" s="210" t="s">
        <v>558</v>
      </c>
    </row>
    <row r="3" spans="1:27" s="144" customFormat="1" ht="89.25" x14ac:dyDescent="0.2">
      <c r="A3" s="252" t="s">
        <v>215</v>
      </c>
      <c r="B3" s="140" t="s">
        <v>585</v>
      </c>
      <c r="C3" s="140" t="s">
        <v>584</v>
      </c>
      <c r="D3" s="141" t="s">
        <v>216</v>
      </c>
      <c r="E3" s="142" t="s">
        <v>217</v>
      </c>
      <c r="F3" s="142" t="s">
        <v>186</v>
      </c>
      <c r="G3" s="143" t="s">
        <v>220</v>
      </c>
      <c r="H3" s="143" t="s">
        <v>254</v>
      </c>
      <c r="I3" s="142" t="s">
        <v>255</v>
      </c>
      <c r="J3" s="142" t="s">
        <v>256</v>
      </c>
      <c r="K3" s="142" t="s">
        <v>263</v>
      </c>
      <c r="L3" s="142"/>
      <c r="M3" s="142" t="s">
        <v>217</v>
      </c>
      <c r="N3" s="142"/>
      <c r="O3" s="142" t="s">
        <v>217</v>
      </c>
      <c r="P3" s="142" t="s">
        <v>217</v>
      </c>
      <c r="Q3" s="142" t="s">
        <v>217</v>
      </c>
      <c r="R3" s="142" t="s">
        <v>187</v>
      </c>
      <c r="S3" s="142" t="s">
        <v>260</v>
      </c>
      <c r="T3" s="142"/>
      <c r="U3" s="142" t="s">
        <v>218</v>
      </c>
      <c r="V3" s="142" t="s">
        <v>219</v>
      </c>
      <c r="W3" s="142" t="s">
        <v>221</v>
      </c>
      <c r="X3" s="142" t="s">
        <v>186</v>
      </c>
      <c r="Y3" s="142"/>
      <c r="Z3" s="142" t="s">
        <v>389</v>
      </c>
    </row>
    <row r="4" spans="1:27" x14ac:dyDescent="0.25">
      <c r="A4" s="167">
        <v>218512008572</v>
      </c>
      <c r="B4" s="89" t="s">
        <v>395</v>
      </c>
      <c r="C4" s="157" t="s">
        <v>314</v>
      </c>
      <c r="D4" s="157" t="s">
        <v>315</v>
      </c>
      <c r="F4" s="148">
        <v>2</v>
      </c>
      <c r="G4" s="148">
        <v>6</v>
      </c>
      <c r="H4" s="148">
        <v>1</v>
      </c>
      <c r="I4" s="168">
        <v>36526</v>
      </c>
      <c r="J4" s="148">
        <v>32</v>
      </c>
      <c r="M4" s="168">
        <v>20821</v>
      </c>
      <c r="N4" s="168">
        <v>34334</v>
      </c>
      <c r="R4" s="149">
        <v>10580</v>
      </c>
      <c r="S4" s="149">
        <v>11500</v>
      </c>
      <c r="U4" s="148">
        <v>1000</v>
      </c>
      <c r="V4" s="157" t="s">
        <v>316</v>
      </c>
      <c r="Y4" s="150">
        <f t="shared" ref="Y4" si="0">MOD(10-MOD(2*MID(A4,1,1)-ROUNDDOWN(2*MID(A4,1,1)/10,0)*9+MID(A4,2,1)+2*MID(A4,3,1)-ROUNDDOWN(2*MID(A4,3,1)/10,0)*9+MID(A4,4,1)+2*MID(A4,5,1)-ROUNDDOWN(2*MID(A4,5,1)/10,0)*9+MID(A4,6,1)+2*MID(A4,7,1)-ROUNDDOWN(2*MID(A4,7,1)/10,0)*9+MID(A4,8,1)+2*MID(A4,9,1)-ROUNDDOWN(2*MID(A4,9,1)/10,0)*9+MID(A4,10,1)+2*MID(A4,11,1)-ROUNDDOWN(2*MID(A4,11,1)/10,0)*9,10)-IF(LEN(A4)=12,MID(A4,12,1),0),10)</f>
        <v>0</v>
      </c>
      <c r="Z4" s="152" t="str">
        <f>A4&amp;";"</f>
        <v>218512008572;</v>
      </c>
      <c r="AA4" s="152" t="str">
        <f t="shared" ref="AA4" si="1">"EVN MATCHES '"&amp;A4&amp;"' OR"</f>
        <v>EVN MATCHES '218512008572' OR</v>
      </c>
    </row>
    <row r="5" spans="1:27" x14ac:dyDescent="0.25">
      <c r="A5" s="151"/>
    </row>
    <row r="8" spans="1:27" x14ac:dyDescent="0.25">
      <c r="B8" s="152" t="s">
        <v>396</v>
      </c>
    </row>
    <row r="9" spans="1:27" x14ac:dyDescent="0.25">
      <c r="B9" s="211" t="s">
        <v>397</v>
      </c>
    </row>
  </sheetData>
  <hyperlinks>
    <hyperlink ref="D3" r:id="rId1" display="http://www.era.europa.eu/Document-Register/Pages/list-VKM.aspx" xr:uid="{00000000-0004-0000-0000-000000000000}"/>
    <hyperlink ref="B9" r:id="rId2" xr:uid="{7C6767C2-E4F6-4A74-AD1C-E5AE53657410}"/>
  </hyperlinks>
  <pageMargins left="0.7" right="0.7" top="0.78740157499999996" bottom="0.78740157499999996" header="0.3" footer="0.3"/>
  <pageSetup paperSize="9" scale="5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6FFA-63EB-445D-8364-8AE76569AF8E}">
  <dimension ref="A1:AI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8" style="205" bestFit="1" customWidth="1"/>
    <col min="2" max="2" width="7.140625" style="204" bestFit="1" customWidth="1"/>
    <col min="3" max="3" width="2.85546875" style="204" bestFit="1" customWidth="1"/>
    <col min="4" max="4" width="5.140625" style="204" bestFit="1" customWidth="1"/>
    <col min="5" max="5" width="7.7109375" style="204" bestFit="1" customWidth="1"/>
    <col min="6" max="6" width="5.85546875" style="204" bestFit="1" customWidth="1"/>
    <col min="7" max="7" width="6.140625" style="204" bestFit="1" customWidth="1"/>
    <col min="8" max="8" width="9.5703125" style="204" bestFit="1" customWidth="1"/>
    <col min="9" max="9" width="10.42578125" style="204" bestFit="1" customWidth="1"/>
    <col min="10" max="10" width="7" style="204" bestFit="1" customWidth="1"/>
    <col min="11" max="11" width="10.42578125" style="204" bestFit="1" customWidth="1"/>
    <col min="12" max="12" width="10" style="204" bestFit="1" customWidth="1"/>
    <col min="13" max="13" width="8.28515625" style="204" bestFit="1" customWidth="1"/>
    <col min="14" max="14" width="10.5703125" style="204" bestFit="1" customWidth="1"/>
    <col min="15" max="17" width="4.28515625" style="204" bestFit="1" customWidth="1"/>
    <col min="18" max="18" width="6.7109375" style="204" bestFit="1" customWidth="1"/>
    <col min="19" max="19" width="7.140625" style="204" bestFit="1" customWidth="1"/>
    <col min="20" max="20" width="6.140625" style="204" bestFit="1" customWidth="1"/>
    <col min="21" max="21" width="9.140625" style="204" bestFit="1" customWidth="1"/>
    <col min="22" max="22" width="9.42578125" style="204" bestFit="1" customWidth="1"/>
    <col min="23" max="23" width="7.7109375" style="204" bestFit="1" customWidth="1"/>
    <col min="24" max="24" width="5.42578125" style="204" bestFit="1" customWidth="1"/>
    <col min="25" max="25" width="8" style="204" bestFit="1" customWidth="1"/>
    <col min="26" max="26" width="6.140625" style="204" bestFit="1" customWidth="1"/>
    <col min="27" max="28" width="3.42578125" style="204" bestFit="1" customWidth="1"/>
    <col min="29" max="29" width="3.5703125" style="204" bestFit="1" customWidth="1"/>
    <col min="30" max="31" width="4.85546875" style="204" bestFit="1" customWidth="1"/>
    <col min="32" max="32" width="5" style="204" bestFit="1" customWidth="1"/>
    <col min="33" max="33" width="7.85546875" style="204" bestFit="1" customWidth="1"/>
    <col min="34" max="35" width="8.42578125" style="204" bestFit="1" customWidth="1"/>
    <col min="36" max="16384" width="9.140625" style="204"/>
  </cols>
  <sheetData>
    <row r="1" spans="1:35" s="208" customFormat="1" ht="38.25" x14ac:dyDescent="0.2">
      <c r="A1" s="195" t="s">
        <v>290</v>
      </c>
      <c r="B1" s="196" t="s">
        <v>272</v>
      </c>
      <c r="C1" s="197" t="s">
        <v>273</v>
      </c>
      <c r="D1" s="197" t="s">
        <v>274</v>
      </c>
      <c r="E1" s="198" t="s">
        <v>269</v>
      </c>
      <c r="F1" s="199" t="s">
        <v>275</v>
      </c>
      <c r="G1" s="199" t="s">
        <v>276</v>
      </c>
      <c r="H1" s="199" t="s">
        <v>374</v>
      </c>
      <c r="I1" s="200" t="s">
        <v>278</v>
      </c>
      <c r="J1" s="199" t="s">
        <v>279</v>
      </c>
      <c r="K1" s="201" t="s">
        <v>280</v>
      </c>
      <c r="L1" s="201" t="s">
        <v>281</v>
      </c>
      <c r="M1" s="201" t="s">
        <v>282</v>
      </c>
      <c r="N1" s="201" t="s">
        <v>283</v>
      </c>
      <c r="O1" s="198" t="s">
        <v>291</v>
      </c>
      <c r="P1" s="198" t="s">
        <v>292</v>
      </c>
      <c r="Q1" s="198" t="s">
        <v>284</v>
      </c>
      <c r="R1" s="202" t="s">
        <v>285</v>
      </c>
      <c r="S1" s="202" t="s">
        <v>286</v>
      </c>
      <c r="T1" s="196" t="s">
        <v>296</v>
      </c>
      <c r="U1" s="201" t="s">
        <v>287</v>
      </c>
      <c r="V1" s="196" t="s">
        <v>288</v>
      </c>
      <c r="W1" s="201" t="s">
        <v>375</v>
      </c>
      <c r="X1" s="196" t="s">
        <v>289</v>
      </c>
      <c r="Y1" s="203" t="s">
        <v>376</v>
      </c>
      <c r="Z1" s="203" t="s">
        <v>377</v>
      </c>
      <c r="AA1" s="203" t="s">
        <v>378</v>
      </c>
      <c r="AB1" s="203" t="s">
        <v>379</v>
      </c>
      <c r="AC1" s="203" t="s">
        <v>380</v>
      </c>
      <c r="AD1" s="203" t="s">
        <v>381</v>
      </c>
      <c r="AE1" s="203" t="s">
        <v>382</v>
      </c>
      <c r="AF1" s="203" t="s">
        <v>383</v>
      </c>
      <c r="AG1" s="203" t="s">
        <v>384</v>
      </c>
      <c r="AH1" s="203" t="s">
        <v>385</v>
      </c>
      <c r="AI1" s="203" t="s">
        <v>386</v>
      </c>
    </row>
    <row r="3" spans="1:35" x14ac:dyDescent="0.25">
      <c r="A3" s="205" t="s">
        <v>587</v>
      </c>
      <c r="B3" s="253" t="s">
        <v>586</v>
      </c>
    </row>
  </sheetData>
  <hyperlinks>
    <hyperlink ref="B3" r:id="rId1" location="/wagon-export" xr:uid="{DC592B32-16DB-464B-9CB8-ADE6A6DF0AFF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zoomScaleNormal="100" workbookViewId="0">
      <selection activeCell="J21" sqref="J21"/>
    </sheetView>
  </sheetViews>
  <sheetFormatPr baseColWidth="10" defaultColWidth="11.42578125" defaultRowHeight="12.75" x14ac:dyDescent="0.2"/>
  <cols>
    <col min="1" max="1" width="19.140625" style="1" customWidth="1"/>
    <col min="2" max="2" width="3.28515625" style="1" customWidth="1"/>
    <col min="3" max="3" width="10.140625" style="2" bestFit="1" customWidth="1"/>
    <col min="4" max="4" width="6.7109375" style="2" bestFit="1" customWidth="1"/>
    <col min="5" max="5" width="63.42578125" style="1" bestFit="1" customWidth="1"/>
    <col min="6" max="6" width="11.140625" style="5" customWidth="1"/>
    <col min="7" max="7" width="15.7109375" style="5" bestFit="1" customWidth="1"/>
    <col min="8" max="8" width="4.5703125" style="4" customWidth="1"/>
    <col min="9" max="9" width="5.7109375" style="1" customWidth="1"/>
    <col min="10" max="10" width="65.28515625" style="1" bestFit="1" customWidth="1"/>
    <col min="11" max="16384" width="11.42578125" style="1"/>
  </cols>
  <sheetData>
    <row r="1" spans="1:10" ht="18" customHeight="1" x14ac:dyDescent="0.2">
      <c r="A1" s="14" t="s">
        <v>14</v>
      </c>
      <c r="B1" s="14" t="s">
        <v>295</v>
      </c>
      <c r="C1" s="9" t="s">
        <v>5</v>
      </c>
      <c r="D1" s="9" t="s">
        <v>192</v>
      </c>
      <c r="E1" s="14" t="s">
        <v>12</v>
      </c>
      <c r="F1" s="9" t="s">
        <v>22</v>
      </c>
      <c r="G1" s="9" t="s">
        <v>48</v>
      </c>
      <c r="H1" s="3"/>
    </row>
    <row r="2" spans="1:10" x14ac:dyDescent="0.2">
      <c r="A2" s="12" t="s">
        <v>13</v>
      </c>
      <c r="B2" s="11">
        <v>1</v>
      </c>
      <c r="C2" s="11" t="s">
        <v>6</v>
      </c>
      <c r="D2" s="95" t="s">
        <v>188</v>
      </c>
      <c r="E2" s="93" t="s">
        <v>194</v>
      </c>
      <c r="F2" s="7" t="s">
        <v>25</v>
      </c>
      <c r="G2" s="77" t="s">
        <v>167</v>
      </c>
      <c r="I2" s="94" t="s">
        <v>398</v>
      </c>
      <c r="J2" s="13"/>
    </row>
    <row r="3" spans="1:10" x14ac:dyDescent="0.2">
      <c r="A3" s="12" t="s">
        <v>19</v>
      </c>
      <c r="B3" s="11">
        <v>2</v>
      </c>
      <c r="C3" s="11" t="s">
        <v>7</v>
      </c>
      <c r="D3" s="95" t="s">
        <v>188</v>
      </c>
      <c r="E3" s="93" t="s">
        <v>183</v>
      </c>
      <c r="F3" s="7" t="s">
        <v>25</v>
      </c>
      <c r="G3" s="77" t="s">
        <v>168</v>
      </c>
      <c r="I3" s="13"/>
      <c r="J3" s="13" t="s">
        <v>32</v>
      </c>
    </row>
    <row r="4" spans="1:10" x14ac:dyDescent="0.2">
      <c r="A4" s="75" t="s">
        <v>173</v>
      </c>
      <c r="B4" s="153">
        <v>3</v>
      </c>
      <c r="C4" s="95" t="s">
        <v>226</v>
      </c>
      <c r="D4" s="95" t="s">
        <v>193</v>
      </c>
      <c r="E4" s="93" t="s">
        <v>232</v>
      </c>
      <c r="F4" s="7" t="s">
        <v>25</v>
      </c>
      <c r="G4" s="86" t="s">
        <v>169</v>
      </c>
      <c r="I4" s="13"/>
      <c r="J4" s="84" t="s">
        <v>174</v>
      </c>
    </row>
    <row r="5" spans="1:10" x14ac:dyDescent="0.2">
      <c r="A5" s="118" t="s">
        <v>262</v>
      </c>
      <c r="B5" s="119">
        <v>4</v>
      </c>
      <c r="C5" s="95" t="s">
        <v>226</v>
      </c>
      <c r="D5" s="95" t="s">
        <v>188</v>
      </c>
      <c r="E5" s="93" t="s">
        <v>233</v>
      </c>
      <c r="F5" s="7" t="s">
        <v>25</v>
      </c>
      <c r="G5" s="77" t="s">
        <v>169</v>
      </c>
      <c r="I5" s="13"/>
      <c r="J5" s="84" t="s">
        <v>175</v>
      </c>
    </row>
    <row r="6" spans="1:10" x14ac:dyDescent="0.2">
      <c r="A6" s="12" t="s">
        <v>41</v>
      </c>
      <c r="B6" s="11">
        <v>5</v>
      </c>
      <c r="C6" s="11" t="s">
        <v>7</v>
      </c>
      <c r="D6" s="95" t="s">
        <v>188</v>
      </c>
      <c r="E6" s="10" t="s">
        <v>42</v>
      </c>
      <c r="F6" s="7" t="s">
        <v>24</v>
      </c>
      <c r="G6" s="7"/>
      <c r="I6" s="13"/>
      <c r="J6" s="13" t="s">
        <v>33</v>
      </c>
    </row>
    <row r="7" spans="1:10" x14ac:dyDescent="0.2">
      <c r="A7" s="12" t="s">
        <v>52</v>
      </c>
      <c r="B7" s="11">
        <v>6</v>
      </c>
      <c r="C7" s="11" t="s">
        <v>6</v>
      </c>
      <c r="D7" s="95" t="s">
        <v>188</v>
      </c>
      <c r="E7" s="10" t="s">
        <v>8</v>
      </c>
      <c r="F7" s="7" t="s">
        <v>23</v>
      </c>
      <c r="G7" s="7"/>
      <c r="I7" s="13"/>
      <c r="J7" s="84" t="s">
        <v>176</v>
      </c>
    </row>
    <row r="8" spans="1:10" x14ac:dyDescent="0.2">
      <c r="A8" s="12" t="s">
        <v>17</v>
      </c>
      <c r="B8" s="153">
        <v>7</v>
      </c>
      <c r="C8" s="11" t="s">
        <v>6</v>
      </c>
      <c r="D8" s="95" t="s">
        <v>188</v>
      </c>
      <c r="E8" s="93" t="s">
        <v>237</v>
      </c>
      <c r="F8" s="7" t="s">
        <v>23</v>
      </c>
      <c r="G8" s="7"/>
      <c r="I8" s="13"/>
      <c r="J8" s="13" t="s">
        <v>34</v>
      </c>
    </row>
    <row r="9" spans="1:10" x14ac:dyDescent="0.2">
      <c r="A9" s="12" t="s">
        <v>51</v>
      </c>
      <c r="B9" s="119">
        <v>8</v>
      </c>
      <c r="C9" s="11" t="s">
        <v>6</v>
      </c>
      <c r="D9" s="95" t="s">
        <v>188</v>
      </c>
      <c r="E9" s="93" t="s">
        <v>234</v>
      </c>
      <c r="F9" s="7" t="s">
        <v>23</v>
      </c>
      <c r="G9" s="7"/>
      <c r="I9" s="13"/>
      <c r="J9" s="13" t="s">
        <v>35</v>
      </c>
    </row>
    <row r="10" spans="1:10" x14ac:dyDescent="0.2">
      <c r="A10" s="12" t="s">
        <v>1</v>
      </c>
      <c r="B10" s="11">
        <v>9</v>
      </c>
      <c r="C10" s="154" t="s">
        <v>53</v>
      </c>
      <c r="D10" s="154" t="s">
        <v>188</v>
      </c>
      <c r="E10" s="10" t="s">
        <v>10</v>
      </c>
      <c r="F10" s="7" t="s">
        <v>24</v>
      </c>
      <c r="G10" s="7"/>
      <c r="I10" s="13"/>
      <c r="J10" s="174" t="s">
        <v>393</v>
      </c>
    </row>
    <row r="11" spans="1:10" x14ac:dyDescent="0.2">
      <c r="A11" s="12" t="s">
        <v>11</v>
      </c>
      <c r="B11" s="11">
        <v>10</v>
      </c>
      <c r="C11" s="11" t="s">
        <v>6</v>
      </c>
      <c r="D11" s="11">
        <v>1</v>
      </c>
      <c r="E11" s="93" t="s">
        <v>235</v>
      </c>
      <c r="F11" s="7" t="s">
        <v>23</v>
      </c>
      <c r="G11" s="7"/>
    </row>
    <row r="12" spans="1:10" x14ac:dyDescent="0.2">
      <c r="A12" s="12" t="s">
        <v>18</v>
      </c>
      <c r="B12" s="153">
        <v>11</v>
      </c>
      <c r="C12" s="11" t="s">
        <v>7</v>
      </c>
      <c r="D12" s="95" t="s">
        <v>193</v>
      </c>
      <c r="E12" s="93" t="s">
        <v>236</v>
      </c>
      <c r="F12" s="7" t="s">
        <v>23</v>
      </c>
      <c r="G12" s="7"/>
      <c r="I12" s="13" t="s">
        <v>399</v>
      </c>
      <c r="J12" s="13"/>
    </row>
    <row r="13" spans="1:10" x14ac:dyDescent="0.2">
      <c r="A13" s="158" t="s">
        <v>267</v>
      </c>
      <c r="B13" s="154">
        <v>12</v>
      </c>
      <c r="C13" s="154" t="s">
        <v>7</v>
      </c>
      <c r="D13" s="154" t="s">
        <v>193</v>
      </c>
      <c r="E13" s="159"/>
      <c r="F13" s="160"/>
      <c r="G13" s="161"/>
      <c r="I13" s="13"/>
      <c r="J13" s="174" t="s">
        <v>390</v>
      </c>
    </row>
    <row r="14" spans="1:10" x14ac:dyDescent="0.2">
      <c r="A14" s="158" t="s">
        <v>268</v>
      </c>
      <c r="B14" s="154">
        <v>13</v>
      </c>
      <c r="C14" s="154" t="s">
        <v>7</v>
      </c>
      <c r="D14" s="154" t="s">
        <v>188</v>
      </c>
      <c r="E14" s="159" t="s">
        <v>306</v>
      </c>
      <c r="F14" s="160" t="s">
        <v>24</v>
      </c>
      <c r="G14" s="161"/>
      <c r="I14" s="13"/>
      <c r="J14" s="174" t="s">
        <v>577</v>
      </c>
    </row>
    <row r="15" spans="1:10" x14ac:dyDescent="0.2">
      <c r="A15" s="158" t="s">
        <v>294</v>
      </c>
      <c r="B15" s="154">
        <v>14</v>
      </c>
      <c r="C15" s="154" t="s">
        <v>7</v>
      </c>
      <c r="D15" s="154" t="s">
        <v>188</v>
      </c>
      <c r="E15" s="159" t="s">
        <v>293</v>
      </c>
      <c r="F15" s="160" t="s">
        <v>24</v>
      </c>
      <c r="G15" s="161"/>
      <c r="I15" s="13"/>
      <c r="J15" s="174" t="s">
        <v>578</v>
      </c>
    </row>
    <row r="16" spans="1:10" x14ac:dyDescent="0.2">
      <c r="A16" s="12" t="s">
        <v>36</v>
      </c>
      <c r="B16" s="153">
        <v>15</v>
      </c>
      <c r="C16" s="11" t="s">
        <v>7</v>
      </c>
      <c r="D16" s="95" t="s">
        <v>193</v>
      </c>
      <c r="E16" s="248" t="s">
        <v>572</v>
      </c>
      <c r="F16" s="7" t="s">
        <v>24</v>
      </c>
      <c r="G16" s="7"/>
      <c r="I16" s="13"/>
      <c r="J16" s="174" t="s">
        <v>391</v>
      </c>
    </row>
    <row r="17" spans="1:10" x14ac:dyDescent="0.2">
      <c r="A17" s="12" t="s">
        <v>37</v>
      </c>
      <c r="B17" s="119">
        <v>16</v>
      </c>
      <c r="C17" s="11" t="s">
        <v>7</v>
      </c>
      <c r="D17" s="95" t="s">
        <v>193</v>
      </c>
      <c r="E17" s="248" t="s">
        <v>573</v>
      </c>
      <c r="F17" s="7" t="s">
        <v>24</v>
      </c>
      <c r="G17" s="7"/>
      <c r="I17" s="13"/>
      <c r="J17" s="174" t="s">
        <v>363</v>
      </c>
    </row>
    <row r="18" spans="1:10" x14ac:dyDescent="0.2">
      <c r="A18" s="75" t="s">
        <v>165</v>
      </c>
      <c r="B18" s="11">
        <v>17</v>
      </c>
      <c r="C18" s="11" t="s">
        <v>7</v>
      </c>
      <c r="D18" s="95" t="s">
        <v>193</v>
      </c>
      <c r="E18" s="76" t="s">
        <v>166</v>
      </c>
      <c r="F18" s="7" t="s">
        <v>24</v>
      </c>
      <c r="G18" s="7"/>
      <c r="I18" s="13"/>
      <c r="J18" s="64" t="s">
        <v>190</v>
      </c>
    </row>
    <row r="19" spans="1:10" x14ac:dyDescent="0.2">
      <c r="A19" s="12" t="s">
        <v>3</v>
      </c>
      <c r="B19" s="11">
        <v>18</v>
      </c>
      <c r="C19" s="11" t="s">
        <v>7</v>
      </c>
      <c r="D19" s="95" t="s">
        <v>188</v>
      </c>
      <c r="E19" s="248" t="s">
        <v>574</v>
      </c>
      <c r="F19" s="7" t="s">
        <v>23</v>
      </c>
      <c r="G19" s="7"/>
      <c r="I19" s="13"/>
      <c r="J19" s="64" t="s">
        <v>189</v>
      </c>
    </row>
    <row r="20" spans="1:10" x14ac:dyDescent="0.2">
      <c r="A20" s="12" t="s">
        <v>4</v>
      </c>
      <c r="B20" s="153">
        <v>19</v>
      </c>
      <c r="C20" s="11" t="s">
        <v>7</v>
      </c>
      <c r="D20" s="95" t="s">
        <v>188</v>
      </c>
      <c r="E20" s="10" t="s">
        <v>20</v>
      </c>
      <c r="F20" s="7" t="s">
        <v>23</v>
      </c>
      <c r="G20" s="7"/>
      <c r="I20" s="13"/>
      <c r="J20" s="174" t="s">
        <v>579</v>
      </c>
    </row>
    <row r="21" spans="1:10" x14ac:dyDescent="0.2">
      <c r="A21" s="12" t="s">
        <v>2</v>
      </c>
      <c r="B21" s="119">
        <v>20</v>
      </c>
      <c r="C21" s="11" t="s">
        <v>7</v>
      </c>
      <c r="D21" s="95" t="s">
        <v>193</v>
      </c>
      <c r="E21" s="10" t="s">
        <v>21</v>
      </c>
      <c r="F21" s="7" t="s">
        <v>25</v>
      </c>
      <c r="G21" s="77" t="s">
        <v>168</v>
      </c>
    </row>
    <row r="22" spans="1:10" x14ac:dyDescent="0.2">
      <c r="A22" s="10" t="s">
        <v>9</v>
      </c>
      <c r="B22" s="11">
        <v>21</v>
      </c>
      <c r="C22" s="11" t="s">
        <v>7</v>
      </c>
      <c r="D22" s="95" t="s">
        <v>188</v>
      </c>
      <c r="E22" s="10" t="s">
        <v>26</v>
      </c>
      <c r="F22" s="7" t="s">
        <v>23</v>
      </c>
      <c r="G22" s="7"/>
      <c r="I22" s="13" t="s">
        <v>400</v>
      </c>
      <c r="J22" s="13"/>
    </row>
    <row r="23" spans="1:10" x14ac:dyDescent="0.2">
      <c r="A23" s="8" t="s">
        <v>43</v>
      </c>
      <c r="B23" s="11">
        <v>22</v>
      </c>
      <c r="C23" s="11" t="s">
        <v>7</v>
      </c>
      <c r="D23" s="95" t="s">
        <v>193</v>
      </c>
      <c r="E23" s="249" t="s">
        <v>575</v>
      </c>
      <c r="F23" s="7" t="s">
        <v>25</v>
      </c>
      <c r="G23" s="77" t="s">
        <v>170</v>
      </c>
      <c r="I23" s="13"/>
      <c r="J23" s="174" t="s">
        <v>394</v>
      </c>
    </row>
    <row r="24" spans="1:10" x14ac:dyDescent="0.2">
      <c r="A24" s="8" t="s">
        <v>45</v>
      </c>
      <c r="B24" s="153">
        <v>23</v>
      </c>
      <c r="C24" s="11" t="s">
        <v>7</v>
      </c>
      <c r="D24" s="11">
        <v>0</v>
      </c>
      <c r="E24" s="8" t="s">
        <v>46</v>
      </c>
      <c r="F24" s="7" t="s">
        <v>23</v>
      </c>
      <c r="G24" s="7"/>
      <c r="I24" s="13"/>
      <c r="J24" s="13" t="s">
        <v>28</v>
      </c>
    </row>
    <row r="25" spans="1:10" x14ac:dyDescent="0.2">
      <c r="A25" s="8" t="s">
        <v>44</v>
      </c>
      <c r="B25" s="119">
        <v>24</v>
      </c>
      <c r="C25" s="11" t="s">
        <v>7</v>
      </c>
      <c r="D25" s="95" t="s">
        <v>193</v>
      </c>
      <c r="E25" s="8" t="s">
        <v>47</v>
      </c>
      <c r="F25" s="7" t="s">
        <v>23</v>
      </c>
      <c r="G25" s="7"/>
      <c r="I25" s="13"/>
      <c r="J25" s="13" t="s">
        <v>29</v>
      </c>
    </row>
    <row r="26" spans="1:10" x14ac:dyDescent="0.2">
      <c r="I26" s="13"/>
      <c r="J26" s="13" t="s">
        <v>30</v>
      </c>
    </row>
    <row r="27" spans="1:10" x14ac:dyDescent="0.2">
      <c r="A27" s="15" t="s">
        <v>27</v>
      </c>
      <c r="B27" s="15"/>
      <c r="I27" s="13"/>
      <c r="J27" s="13" t="s">
        <v>31</v>
      </c>
    </row>
    <row r="28" spans="1:10" x14ac:dyDescent="0.2">
      <c r="A28" s="15" t="s">
        <v>305</v>
      </c>
      <c r="B28" s="15"/>
      <c r="I28" s="13"/>
      <c r="J28" s="174" t="s">
        <v>392</v>
      </c>
    </row>
    <row r="29" spans="1:10" x14ac:dyDescent="0.2">
      <c r="A29" s="106"/>
      <c r="B29" s="106"/>
      <c r="I29" s="13"/>
      <c r="J29" s="162" t="s">
        <v>261</v>
      </c>
    </row>
    <row r="30" spans="1:10" x14ac:dyDescent="0.2">
      <c r="A30" s="155" t="s">
        <v>155</v>
      </c>
      <c r="B30" s="107"/>
    </row>
    <row r="31" spans="1:10" x14ac:dyDescent="0.2">
      <c r="A31" s="156" t="s">
        <v>222</v>
      </c>
      <c r="B31" s="108"/>
      <c r="I31" s="64" t="s">
        <v>401</v>
      </c>
      <c r="J31" s="64"/>
    </row>
    <row r="32" spans="1:10" x14ac:dyDescent="0.2">
      <c r="A32" s="109" t="s">
        <v>227</v>
      </c>
      <c r="B32" s="109"/>
      <c r="I32" s="64"/>
      <c r="J32" s="64" t="s">
        <v>403</v>
      </c>
    </row>
    <row r="33" spans="1:10" x14ac:dyDescent="0.2">
      <c r="A33" s="109" t="s">
        <v>228</v>
      </c>
      <c r="B33" s="109"/>
      <c r="I33" s="64"/>
      <c r="J33" s="64" t="s">
        <v>38</v>
      </c>
    </row>
    <row r="34" spans="1:10" x14ac:dyDescent="0.2">
      <c r="I34" s="64"/>
      <c r="J34" s="64" t="s">
        <v>39</v>
      </c>
    </row>
    <row r="35" spans="1:10" x14ac:dyDescent="0.2">
      <c r="I35" s="64"/>
      <c r="J35" s="64" t="s">
        <v>40</v>
      </c>
    </row>
    <row r="36" spans="1:10" x14ac:dyDescent="0.2">
      <c r="H36" s="1"/>
      <c r="I36" s="64"/>
      <c r="J36" s="162" t="s">
        <v>264</v>
      </c>
    </row>
    <row r="38" spans="1:10" x14ac:dyDescent="0.2">
      <c r="I38" s="64" t="s">
        <v>402</v>
      </c>
      <c r="J38" s="64"/>
    </row>
    <row r="39" spans="1:10" x14ac:dyDescent="0.2">
      <c r="G39" s="4"/>
      <c r="I39" s="64"/>
      <c r="J39" s="64" t="s">
        <v>404</v>
      </c>
    </row>
    <row r="40" spans="1:10" x14ac:dyDescent="0.2">
      <c r="I40" s="64"/>
      <c r="J40" s="64" t="s">
        <v>191</v>
      </c>
    </row>
    <row r="41" spans="1:10" x14ac:dyDescent="0.2">
      <c r="I41" s="64"/>
      <c r="J41" s="64" t="s">
        <v>576</v>
      </c>
    </row>
    <row r="42" spans="1:10" x14ac:dyDescent="0.2">
      <c r="J42" s="194" t="s">
        <v>373</v>
      </c>
    </row>
  </sheetData>
  <sortState xmlns:xlrd2="http://schemas.microsoft.com/office/spreadsheetml/2017/richdata2" ref="I22:J28">
    <sortCondition ref="I22:I28"/>
  </sortState>
  <hyperlinks>
    <hyperlink ref="A31" r:id="rId1" display="http://www.era.europa.eu/Document-Register/Pages/list-VKM.aspx" xr:uid="{00000000-0004-0000-0100-000000000000}"/>
  </hyperlinks>
  <pageMargins left="0.7" right="0.7" top="0.78740157499999996" bottom="0.78740157499999996" header="0.3" footer="0.3"/>
  <pageSetup paperSize="9" orientation="landscape" horizontalDpi="4294967293" verticalDpi="0" r:id="rId2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6"/>
  <sheetViews>
    <sheetView workbookViewId="0">
      <selection activeCell="B21" sqref="B21"/>
    </sheetView>
  </sheetViews>
  <sheetFormatPr baseColWidth="10" defaultColWidth="11.42578125" defaultRowHeight="14.25" x14ac:dyDescent="0.2"/>
  <cols>
    <col min="1" max="1" width="11.42578125" style="29"/>
    <col min="2" max="2" width="13" style="29" bestFit="1" customWidth="1"/>
    <col min="3" max="3" width="12.7109375" style="29" customWidth="1"/>
    <col min="4" max="4" width="11.42578125" style="29"/>
    <col min="5" max="5" width="14.28515625" style="29" customWidth="1"/>
    <col min="6" max="6" width="11.42578125" style="29"/>
    <col min="7" max="8" width="11.85546875" style="29" bestFit="1" customWidth="1"/>
    <col min="9" max="9" width="12.42578125" style="29" customWidth="1"/>
    <col min="10" max="10" width="11.42578125" style="29"/>
    <col min="11" max="11" width="12.140625" style="29" customWidth="1"/>
    <col min="12" max="12" width="12.5703125" style="29" customWidth="1"/>
    <col min="13" max="19" width="11.42578125" style="29"/>
    <col min="20" max="21" width="12.5703125" style="29" customWidth="1"/>
    <col min="22" max="16384" width="11.42578125" style="29"/>
  </cols>
  <sheetData>
    <row r="1" spans="1:22" s="28" customFormat="1" ht="38.25" x14ac:dyDescent="0.25">
      <c r="A1" s="80"/>
      <c r="B1" s="85" t="s">
        <v>15</v>
      </c>
      <c r="C1" s="6" t="s">
        <v>19</v>
      </c>
      <c r="D1" s="6" t="s">
        <v>173</v>
      </c>
      <c r="E1" s="85" t="s">
        <v>0</v>
      </c>
      <c r="F1" s="6" t="s">
        <v>41</v>
      </c>
      <c r="G1" s="85" t="s">
        <v>52</v>
      </c>
      <c r="H1" s="85" t="s">
        <v>17</v>
      </c>
      <c r="I1" s="85" t="s">
        <v>51</v>
      </c>
      <c r="J1" s="85" t="s">
        <v>1</v>
      </c>
      <c r="K1" s="85" t="s">
        <v>11</v>
      </c>
      <c r="L1" s="6" t="s">
        <v>18</v>
      </c>
      <c r="M1" s="6" t="s">
        <v>50</v>
      </c>
      <c r="N1" s="6" t="s">
        <v>49</v>
      </c>
      <c r="O1" s="6" t="s">
        <v>171</v>
      </c>
      <c r="P1" s="6" t="s">
        <v>3</v>
      </c>
      <c r="Q1" s="6" t="s">
        <v>4</v>
      </c>
      <c r="R1" s="6" t="s">
        <v>16</v>
      </c>
      <c r="S1" s="6" t="s">
        <v>9</v>
      </c>
      <c r="T1" s="6" t="s">
        <v>43</v>
      </c>
      <c r="U1" s="6" t="s">
        <v>45</v>
      </c>
      <c r="V1" s="6" t="s">
        <v>44</v>
      </c>
    </row>
    <row r="2" spans="1:22" s="16" customFormat="1" ht="102.75" thickBot="1" x14ac:dyDescent="0.3">
      <c r="A2" s="20"/>
      <c r="B2" s="74" t="s">
        <v>164</v>
      </c>
      <c r="C2" s="83" t="s">
        <v>172</v>
      </c>
      <c r="D2" s="17"/>
      <c r="E2" s="17"/>
      <c r="F2" s="17"/>
      <c r="G2" s="17"/>
      <c r="H2" s="67" t="s">
        <v>69</v>
      </c>
      <c r="I2" s="191" t="s">
        <v>370</v>
      </c>
      <c r="J2" s="63" t="s">
        <v>154</v>
      </c>
      <c r="K2" s="68"/>
      <c r="L2" s="69"/>
      <c r="M2" s="19"/>
      <c r="N2" s="17"/>
      <c r="O2" s="17"/>
      <c r="P2" s="18"/>
      <c r="Q2" s="18"/>
      <c r="R2" s="17"/>
      <c r="S2" s="17"/>
      <c r="T2" s="17"/>
      <c r="U2" s="192" t="s">
        <v>371</v>
      </c>
      <c r="V2" s="17"/>
    </row>
    <row r="3" spans="1:22" ht="15.75" thickBot="1" x14ac:dyDescent="0.3">
      <c r="A3" s="70" t="s">
        <v>144</v>
      </c>
      <c r="B3" s="81" t="s">
        <v>137</v>
      </c>
      <c r="C3" s="81" t="s">
        <v>137</v>
      </c>
      <c r="D3" s="59"/>
      <c r="E3" s="59"/>
      <c r="F3" s="59"/>
      <c r="G3" s="81" t="s">
        <v>137</v>
      </c>
      <c r="H3" s="82" t="s">
        <v>143</v>
      </c>
      <c r="I3" s="81" t="s">
        <v>143</v>
      </c>
      <c r="J3" s="59"/>
      <c r="K3" s="81" t="s">
        <v>143</v>
      </c>
      <c r="L3" s="81" t="s">
        <v>143</v>
      </c>
      <c r="M3" s="60"/>
      <c r="N3" s="59"/>
      <c r="O3" s="59"/>
      <c r="P3" s="61"/>
      <c r="Q3" s="62"/>
      <c r="R3" s="81" t="s">
        <v>137</v>
      </c>
      <c r="U3" s="81" t="s">
        <v>143</v>
      </c>
    </row>
    <row r="4" spans="1:22" x14ac:dyDescent="0.2">
      <c r="A4" s="70"/>
      <c r="B4" s="99" t="s">
        <v>195</v>
      </c>
      <c r="C4" s="99" t="s">
        <v>196</v>
      </c>
      <c r="D4" s="99"/>
      <c r="E4" s="99"/>
      <c r="F4" s="99"/>
      <c r="G4" s="99" t="s">
        <v>198</v>
      </c>
      <c r="H4" s="99" t="s">
        <v>199</v>
      </c>
      <c r="I4" s="99" t="s">
        <v>200</v>
      </c>
      <c r="J4" s="99" t="s">
        <v>202</v>
      </c>
      <c r="K4" s="99" t="s">
        <v>203</v>
      </c>
      <c r="L4" s="99" t="s">
        <v>204</v>
      </c>
      <c r="M4" s="99"/>
      <c r="N4" s="99"/>
      <c r="O4" s="99"/>
      <c r="P4" s="99"/>
      <c r="Q4" s="99"/>
      <c r="R4" s="99" t="s">
        <v>205</v>
      </c>
      <c r="S4" s="99"/>
      <c r="T4" s="99"/>
      <c r="U4" s="99" t="s">
        <v>207</v>
      </c>
    </row>
    <row r="5" spans="1:22" ht="15" thickBot="1" x14ac:dyDescent="0.25">
      <c r="A5" s="20"/>
      <c r="B5" s="24"/>
      <c r="C5" s="25"/>
      <c r="D5" s="25"/>
      <c r="E5" s="25"/>
      <c r="F5" s="25"/>
      <c r="G5" s="26"/>
      <c r="H5" s="26"/>
      <c r="I5" s="27"/>
      <c r="J5" s="25"/>
      <c r="K5" s="22"/>
      <c r="L5" s="22"/>
      <c r="M5" s="21"/>
      <c r="N5" s="21"/>
      <c r="O5" s="23"/>
    </row>
    <row r="6" spans="1:22" ht="15" thickBot="1" x14ac:dyDescent="0.25">
      <c r="A6" s="24" t="s">
        <v>139</v>
      </c>
      <c r="E6" s="193"/>
      <c r="H6" s="78"/>
      <c r="I6" s="79"/>
      <c r="J6" s="64" t="s">
        <v>156</v>
      </c>
      <c r="K6" s="64"/>
      <c r="L6" s="65"/>
      <c r="M6" s="66"/>
      <c r="N6" s="65"/>
      <c r="R6" s="30" t="s">
        <v>65</v>
      </c>
      <c r="S6" s="31" t="s">
        <v>66</v>
      </c>
      <c r="T6" s="31" t="s">
        <v>64</v>
      </c>
      <c r="U6" s="32" t="s">
        <v>67</v>
      </c>
    </row>
    <row r="7" spans="1:22" ht="15" thickBot="1" x14ac:dyDescent="0.25">
      <c r="A7" s="24" t="s">
        <v>140</v>
      </c>
      <c r="H7" s="78"/>
      <c r="I7" s="79"/>
      <c r="J7" s="64"/>
      <c r="K7" s="64" t="s">
        <v>157</v>
      </c>
      <c r="L7" s="65"/>
      <c r="M7" s="66"/>
      <c r="N7" s="65"/>
      <c r="R7" s="103" t="s">
        <v>196</v>
      </c>
      <c r="S7" s="102"/>
      <c r="T7" s="104" t="s">
        <v>198</v>
      </c>
      <c r="U7" s="105" t="s">
        <v>205</v>
      </c>
    </row>
    <row r="8" spans="1:22" ht="15" thickBot="1" x14ac:dyDescent="0.25">
      <c r="I8" s="79"/>
      <c r="J8" s="64"/>
      <c r="K8" s="64" t="s">
        <v>158</v>
      </c>
      <c r="L8" s="65"/>
      <c r="M8" s="66"/>
      <c r="N8" s="65"/>
      <c r="R8" s="33"/>
      <c r="S8" s="34" t="s">
        <v>134</v>
      </c>
      <c r="T8" s="34"/>
      <c r="U8" s="35"/>
    </row>
    <row r="9" spans="1:22" x14ac:dyDescent="0.2">
      <c r="A9" s="70" t="s">
        <v>145</v>
      </c>
      <c r="B9" s="78" t="s">
        <v>138</v>
      </c>
      <c r="C9" s="78"/>
      <c r="D9" s="78"/>
      <c r="E9" s="78"/>
      <c r="F9" s="79"/>
      <c r="G9" s="79"/>
      <c r="H9" s="78"/>
      <c r="I9" s="79"/>
      <c r="J9" s="64"/>
      <c r="K9" s="64" t="s">
        <v>159</v>
      </c>
      <c r="L9" s="65"/>
      <c r="M9" s="66"/>
      <c r="N9" s="65"/>
      <c r="R9" s="36" t="s">
        <v>123</v>
      </c>
      <c r="S9" s="37" t="s">
        <v>135</v>
      </c>
      <c r="T9" s="231" t="s">
        <v>560</v>
      </c>
      <c r="U9" s="39" t="s">
        <v>56</v>
      </c>
    </row>
    <row r="10" spans="1:22" x14ac:dyDescent="0.2">
      <c r="A10" s="24"/>
      <c r="B10" s="78" t="s">
        <v>141</v>
      </c>
      <c r="C10" s="78"/>
      <c r="D10" s="78"/>
      <c r="E10" s="78"/>
      <c r="F10" s="79"/>
      <c r="G10" s="79"/>
      <c r="H10" s="78"/>
      <c r="I10" s="79"/>
      <c r="J10" s="65"/>
      <c r="K10" s="64" t="s">
        <v>160</v>
      </c>
      <c r="L10" s="65"/>
      <c r="M10" s="66"/>
      <c r="N10" s="65"/>
      <c r="R10" s="36" t="s">
        <v>124</v>
      </c>
      <c r="S10" s="37" t="s">
        <v>135</v>
      </c>
      <c r="T10" s="38" t="s">
        <v>81</v>
      </c>
      <c r="U10" s="39" t="s">
        <v>56</v>
      </c>
    </row>
    <row r="11" spans="1:22" x14ac:dyDescent="0.2">
      <c r="A11" s="24"/>
      <c r="B11" s="78" t="s">
        <v>310</v>
      </c>
      <c r="C11" s="78"/>
      <c r="D11" s="78"/>
      <c r="E11" s="78"/>
      <c r="F11" s="79"/>
      <c r="G11" s="79"/>
      <c r="H11" s="78"/>
      <c r="I11" s="79"/>
      <c r="J11" s="65"/>
      <c r="K11" s="64" t="s">
        <v>161</v>
      </c>
      <c r="L11" s="65"/>
      <c r="M11" s="66"/>
      <c r="N11" s="65"/>
      <c r="R11" s="36" t="s">
        <v>125</v>
      </c>
      <c r="S11" s="37" t="s">
        <v>135</v>
      </c>
      <c r="T11" s="38" t="s">
        <v>62</v>
      </c>
      <c r="U11" s="39" t="s">
        <v>54</v>
      </c>
    </row>
    <row r="12" spans="1:22" x14ac:dyDescent="0.2">
      <c r="A12" s="24"/>
      <c r="B12" s="78" t="s">
        <v>311</v>
      </c>
      <c r="C12" s="78"/>
      <c r="D12" s="78"/>
      <c r="E12" s="78"/>
      <c r="F12" s="79"/>
      <c r="G12" s="79"/>
      <c r="H12" s="78"/>
      <c r="I12" s="79"/>
      <c r="M12" s="24"/>
      <c r="R12" s="36" t="s">
        <v>126</v>
      </c>
      <c r="S12" s="37" t="s">
        <v>135</v>
      </c>
      <c r="T12" s="38" t="s">
        <v>85</v>
      </c>
      <c r="U12" s="39" t="s">
        <v>54</v>
      </c>
    </row>
    <row r="13" spans="1:22" x14ac:dyDescent="0.2">
      <c r="A13" s="24"/>
      <c r="B13" s="78" t="s">
        <v>312</v>
      </c>
      <c r="C13" s="78"/>
      <c r="D13" s="78"/>
      <c r="E13" s="78"/>
      <c r="F13" s="79"/>
      <c r="G13" s="79"/>
      <c r="H13" s="78"/>
      <c r="I13" s="79"/>
      <c r="R13" s="36" t="s">
        <v>127</v>
      </c>
      <c r="S13" s="37" t="s">
        <v>135</v>
      </c>
      <c r="T13" s="231" t="s">
        <v>560</v>
      </c>
      <c r="U13" s="39" t="s">
        <v>56</v>
      </c>
    </row>
    <row r="14" spans="1:22" x14ac:dyDescent="0.2">
      <c r="A14" s="24"/>
      <c r="B14" s="78" t="s">
        <v>366</v>
      </c>
      <c r="C14" s="78"/>
      <c r="D14" s="78"/>
      <c r="E14" s="78"/>
      <c r="F14" s="79"/>
      <c r="G14" s="79"/>
      <c r="H14" s="78"/>
      <c r="I14" s="79"/>
      <c r="L14" s="101" t="s">
        <v>211</v>
      </c>
      <c r="R14" s="36" t="s">
        <v>128</v>
      </c>
      <c r="S14" s="37" t="s">
        <v>135</v>
      </c>
      <c r="T14" s="38" t="s">
        <v>81</v>
      </c>
      <c r="U14" s="39" t="s">
        <v>56</v>
      </c>
    </row>
    <row r="15" spans="1:22" x14ac:dyDescent="0.2">
      <c r="A15" s="24"/>
      <c r="B15" s="78" t="s">
        <v>147</v>
      </c>
      <c r="C15" s="78"/>
      <c r="D15" s="78"/>
      <c r="F15" s="78"/>
      <c r="G15" s="79"/>
      <c r="H15" s="78"/>
      <c r="I15" s="79"/>
      <c r="K15" s="171" t="str">
        <f>'error codes'!A2</f>
        <v>e01</v>
      </c>
      <c r="L15" s="96" t="str">
        <f>'error codes'!B2</f>
        <v>wrong checksum</v>
      </c>
      <c r="R15" s="36" t="s">
        <v>129</v>
      </c>
      <c r="S15" s="37" t="s">
        <v>135</v>
      </c>
      <c r="T15" s="38" t="s">
        <v>62</v>
      </c>
      <c r="U15" s="39" t="s">
        <v>54</v>
      </c>
    </row>
    <row r="16" spans="1:22" x14ac:dyDescent="0.2">
      <c r="A16" s="24"/>
      <c r="B16" s="78" t="s">
        <v>146</v>
      </c>
      <c r="C16" s="78"/>
      <c r="D16" s="78"/>
      <c r="F16" s="78"/>
      <c r="G16" s="79"/>
      <c r="H16" s="78"/>
      <c r="I16" s="79"/>
      <c r="K16" s="171" t="str">
        <f>'error codes'!A3</f>
        <v>e02</v>
      </c>
      <c r="L16" s="96" t="str">
        <f>'error codes'!B3</f>
        <v>wagon type doesn't correspond with evn</v>
      </c>
      <c r="R16" s="36" t="s">
        <v>130</v>
      </c>
      <c r="S16" s="37" t="s">
        <v>135</v>
      </c>
      <c r="T16" s="38" t="s">
        <v>85</v>
      </c>
      <c r="U16" s="39" t="s">
        <v>54</v>
      </c>
    </row>
    <row r="17" spans="1:21" x14ac:dyDescent="0.2">
      <c r="A17" s="24"/>
      <c r="B17" s="78" t="s">
        <v>68</v>
      </c>
      <c r="C17" s="78"/>
      <c r="D17" s="78"/>
      <c r="F17" s="78"/>
      <c r="G17" s="79"/>
      <c r="H17" s="78"/>
      <c r="I17" s="79"/>
      <c r="K17" s="171" t="str">
        <f>'error codes'!A4</f>
        <v>e03</v>
      </c>
      <c r="L17" s="96" t="str">
        <f>'error codes'!B4</f>
        <v>wagon keeper change date missing (VKM in SWDB = XXX)</v>
      </c>
      <c r="N17" s="97"/>
      <c r="O17" s="97"/>
      <c r="R17" s="175" t="s">
        <v>564</v>
      </c>
      <c r="S17" s="176" t="s">
        <v>309</v>
      </c>
      <c r="T17" s="177" t="s">
        <v>307</v>
      </c>
      <c r="U17" s="178" t="s">
        <v>56</v>
      </c>
    </row>
    <row r="18" spans="1:21" x14ac:dyDescent="0.2">
      <c r="A18" s="24"/>
      <c r="B18" s="78" t="s">
        <v>149</v>
      </c>
      <c r="C18" s="78"/>
      <c r="D18" s="78"/>
      <c r="E18" s="78"/>
      <c r="F18" s="78"/>
      <c r="G18" s="79"/>
      <c r="H18" s="78"/>
      <c r="I18" s="79"/>
      <c r="K18" s="171" t="str">
        <f>'error codes'!A5</f>
        <v>e04</v>
      </c>
      <c r="L18" s="96" t="str">
        <f>'error codes'!B5</f>
        <v>number of axles doesn't correspond with evn</v>
      </c>
      <c r="N18" s="98"/>
      <c r="R18" s="175" t="s">
        <v>565</v>
      </c>
      <c r="S18" s="176" t="s">
        <v>309</v>
      </c>
      <c r="T18" s="177" t="s">
        <v>307</v>
      </c>
      <c r="U18" s="178" t="s">
        <v>56</v>
      </c>
    </row>
    <row r="19" spans="1:21" x14ac:dyDescent="0.2">
      <c r="A19" s="24"/>
      <c r="B19" s="78" t="s">
        <v>153</v>
      </c>
      <c r="C19" s="78"/>
      <c r="D19" s="78"/>
      <c r="E19" s="78"/>
      <c r="F19" s="78"/>
      <c r="G19" s="79"/>
      <c r="H19" s="78"/>
      <c r="I19" s="79"/>
      <c r="K19" s="171" t="str">
        <f>'error codes'!A6</f>
        <v>e05</v>
      </c>
      <c r="L19" s="96" t="str">
        <f>'error codes'!B6</f>
        <v>_s_(no valid value brake type)</v>
      </c>
      <c r="N19" s="98"/>
      <c r="R19" s="175" t="s">
        <v>566</v>
      </c>
      <c r="S19" s="176" t="s">
        <v>135</v>
      </c>
      <c r="T19" s="177" t="s">
        <v>307</v>
      </c>
      <c r="U19" s="178" t="s">
        <v>56</v>
      </c>
    </row>
    <row r="20" spans="1:21" x14ac:dyDescent="0.2">
      <c r="A20" s="24"/>
      <c r="B20" s="78" t="s">
        <v>569</v>
      </c>
      <c r="C20" s="78"/>
      <c r="D20" s="78"/>
      <c r="E20" s="78"/>
      <c r="F20" s="78"/>
      <c r="G20" s="79"/>
      <c r="H20" s="78"/>
      <c r="I20" s="79"/>
      <c r="K20" s="171" t="str">
        <f>'error codes'!A7</f>
        <v>e06</v>
      </c>
      <c r="L20" s="96" t="str">
        <f>'error codes'!B7</f>
        <v>_s_(no valid value noise reduction)</v>
      </c>
      <c r="R20" s="175" t="s">
        <v>567</v>
      </c>
      <c r="S20" s="176" t="s">
        <v>309</v>
      </c>
      <c r="T20" s="177" t="s">
        <v>307</v>
      </c>
      <c r="U20" s="178" t="s">
        <v>56</v>
      </c>
    </row>
    <row r="21" spans="1:21" x14ac:dyDescent="0.2">
      <c r="A21" s="24"/>
      <c r="B21" s="78" t="s">
        <v>214</v>
      </c>
      <c r="C21" s="78"/>
      <c r="D21" s="78"/>
      <c r="E21" s="78"/>
      <c r="F21" s="78"/>
      <c r="G21" s="79"/>
      <c r="H21" s="78"/>
      <c r="I21" s="79"/>
      <c r="K21" s="171" t="str">
        <f>'error codes'!A8</f>
        <v>e07</v>
      </c>
      <c r="L21" s="96" t="str">
        <f>'error codes'!B8</f>
        <v>not noise reduced</v>
      </c>
      <c r="R21" s="175" t="s">
        <v>568</v>
      </c>
      <c r="S21" s="176" t="s">
        <v>309</v>
      </c>
      <c r="T21" s="177" t="s">
        <v>307</v>
      </c>
      <c r="U21" s="178" t="s">
        <v>56</v>
      </c>
    </row>
    <row r="22" spans="1:21" x14ac:dyDescent="0.2">
      <c r="A22" s="24"/>
      <c r="B22" s="78" t="s">
        <v>177</v>
      </c>
      <c r="C22" s="78"/>
      <c r="D22" s="78"/>
      <c r="E22" s="78"/>
      <c r="F22" s="78"/>
      <c r="G22" s="79"/>
      <c r="H22" s="78"/>
      <c r="I22" s="79"/>
      <c r="K22" s="171" t="str">
        <f>'error codes'!A9</f>
        <v>e08</v>
      </c>
      <c r="L22" s="96" t="str">
        <f>'error codes'!B9</f>
        <v>retrofitting date missing</v>
      </c>
      <c r="R22" s="175" t="s">
        <v>562</v>
      </c>
      <c r="S22" s="176" t="s">
        <v>135</v>
      </c>
      <c r="T22" s="231" t="s">
        <v>560</v>
      </c>
      <c r="U22" s="178" t="s">
        <v>56</v>
      </c>
    </row>
    <row r="23" spans="1:21" ht="15" thickBot="1" x14ac:dyDescent="0.25">
      <c r="A23" s="24"/>
      <c r="B23" s="164" t="s">
        <v>297</v>
      </c>
      <c r="E23" s="78"/>
      <c r="K23" s="171" t="str">
        <f>'error codes'!A10</f>
        <v>e09</v>
      </c>
      <c r="L23" s="96" t="str">
        <f>'error codes'!B10</f>
        <v>_s_(no valid value data source)</v>
      </c>
      <c r="R23" s="179" t="s">
        <v>563</v>
      </c>
      <c r="S23" s="180" t="s">
        <v>308</v>
      </c>
      <c r="T23" s="181" t="s">
        <v>307</v>
      </c>
      <c r="U23" s="182" t="s">
        <v>56</v>
      </c>
    </row>
    <row r="24" spans="1:21" ht="15" x14ac:dyDescent="0.25">
      <c r="A24" s="24"/>
      <c r="B24" s="164" t="s">
        <v>364</v>
      </c>
      <c r="E24" s="78"/>
      <c r="K24" s="171" t="str">
        <f>'error codes'!A11</f>
        <v>e10</v>
      </c>
      <c r="L24" s="96" t="str">
        <f>'error codes'!B11</f>
        <v>_s_(no valid value retrofitting certificate)</v>
      </c>
      <c r="R24" s="42" t="s">
        <v>71</v>
      </c>
      <c r="S24" s="37" t="s">
        <v>55</v>
      </c>
      <c r="T24" s="38" t="s">
        <v>62</v>
      </c>
      <c r="U24" s="39" t="s">
        <v>54</v>
      </c>
    </row>
    <row r="25" spans="1:21" ht="15" x14ac:dyDescent="0.25">
      <c r="A25" s="24"/>
      <c r="B25" s="164" t="s">
        <v>298</v>
      </c>
      <c r="E25" s="78"/>
      <c r="K25" s="171" t="str">
        <f>'error codes'!A12</f>
        <v>e11</v>
      </c>
      <c r="L25" s="96" t="str">
        <f>'error codes'!B12</f>
        <v>no bogie vehicle according to evn</v>
      </c>
      <c r="R25" s="43" t="s">
        <v>72</v>
      </c>
      <c r="S25" s="44" t="s">
        <v>57</v>
      </c>
      <c r="T25" s="45" t="s">
        <v>81</v>
      </c>
      <c r="U25" s="46" t="s">
        <v>56</v>
      </c>
    </row>
    <row r="26" spans="1:21" ht="15" x14ac:dyDescent="0.25">
      <c r="A26" s="163"/>
      <c r="B26" s="164" t="s">
        <v>299</v>
      </c>
      <c r="C26" s="79"/>
      <c r="E26" s="79"/>
      <c r="K26" s="171" t="str">
        <f>'error codes'!A13</f>
        <v>e12</v>
      </c>
      <c r="L26" s="96" t="str">
        <f>'error codes'!B13</f>
        <v>already in SWDB as noice reduction type 3</v>
      </c>
      <c r="R26" s="43" t="s">
        <v>73</v>
      </c>
      <c r="S26" s="44" t="s">
        <v>57</v>
      </c>
      <c r="T26" s="44" t="s">
        <v>70</v>
      </c>
      <c r="U26" s="46" t="s">
        <v>56</v>
      </c>
    </row>
    <row r="27" spans="1:21" ht="15" x14ac:dyDescent="0.25">
      <c r="A27" s="163"/>
      <c r="B27" s="164" t="s">
        <v>300</v>
      </c>
      <c r="D27" s="79"/>
      <c r="E27" s="79"/>
      <c r="F27" s="78"/>
      <c r="G27" s="78"/>
      <c r="H27" s="78"/>
      <c r="I27" s="79"/>
      <c r="K27" s="171" t="str">
        <f>'error codes'!A14</f>
        <v>e13</v>
      </c>
      <c r="L27" s="96" t="str">
        <f>'error codes'!B14</f>
        <v>_s_(no valid value change reason)</v>
      </c>
      <c r="R27" s="43" t="s">
        <v>74</v>
      </c>
      <c r="S27" s="44" t="s">
        <v>55</v>
      </c>
      <c r="T27" s="45" t="s">
        <v>97</v>
      </c>
      <c r="U27" s="46" t="s">
        <v>54</v>
      </c>
    </row>
    <row r="28" spans="1:21" ht="15" x14ac:dyDescent="0.25">
      <c r="A28" s="163"/>
      <c r="B28" s="164" t="s">
        <v>301</v>
      </c>
      <c r="D28" s="78"/>
      <c r="E28" s="79"/>
      <c r="F28" s="78"/>
      <c r="G28" s="78"/>
      <c r="H28" s="78"/>
      <c r="I28" s="79"/>
      <c r="K28" s="171" t="str">
        <f>'error codes'!A15</f>
        <v>e14</v>
      </c>
      <c r="L28" s="96" t="str">
        <f>'error codes'!B15</f>
        <v>already in SWDB as noise reduced from new</v>
      </c>
      <c r="M28" s="163"/>
      <c r="N28" s="163"/>
      <c r="O28" s="163"/>
      <c r="R28" s="43" t="s">
        <v>75</v>
      </c>
      <c r="S28" s="44" t="s">
        <v>55</v>
      </c>
      <c r="T28" s="45" t="s">
        <v>60</v>
      </c>
      <c r="U28" s="46" t="s">
        <v>54</v>
      </c>
    </row>
    <row r="29" spans="1:21" ht="15" x14ac:dyDescent="0.25">
      <c r="A29" s="165"/>
      <c r="B29" s="164" t="s">
        <v>302</v>
      </c>
      <c r="D29" s="78"/>
      <c r="F29" s="78"/>
      <c r="G29" s="78"/>
      <c r="H29" s="78"/>
      <c r="I29" s="79"/>
      <c r="K29" s="171" t="str">
        <f>'error codes'!A16</f>
        <v>e15</v>
      </c>
      <c r="L29" s="96" t="str">
        <f>'error codes'!B16</f>
        <v>different brake type (XXX) already in SWDB</v>
      </c>
      <c r="R29" s="43" t="s">
        <v>76</v>
      </c>
      <c r="S29" s="44" t="s">
        <v>57</v>
      </c>
      <c r="T29" s="45" t="s">
        <v>81</v>
      </c>
      <c r="U29" s="46" t="s">
        <v>56</v>
      </c>
    </row>
    <row r="30" spans="1:21" ht="15" x14ac:dyDescent="0.25">
      <c r="A30" s="163"/>
      <c r="B30" s="164" t="s">
        <v>303</v>
      </c>
      <c r="C30" s="78"/>
      <c r="D30" s="78"/>
      <c r="F30" s="78"/>
      <c r="G30" s="79"/>
      <c r="H30" s="78"/>
      <c r="I30" s="79"/>
      <c r="K30" s="171" t="str">
        <f>'error codes'!A17</f>
        <v>e16</v>
      </c>
      <c r="L30" s="96" t="str">
        <f>'error codes'!B17</f>
        <v>different retrofitting date (XXX) already in SWDB</v>
      </c>
      <c r="R30" s="43" t="s">
        <v>77</v>
      </c>
      <c r="S30" s="44" t="s">
        <v>57</v>
      </c>
      <c r="T30" s="44" t="s">
        <v>70</v>
      </c>
      <c r="U30" s="46" t="s">
        <v>56</v>
      </c>
    </row>
    <row r="31" spans="1:21" ht="15" x14ac:dyDescent="0.25">
      <c r="A31" s="163"/>
      <c r="B31" s="164" t="s">
        <v>304</v>
      </c>
      <c r="C31" s="78"/>
      <c r="D31" s="78"/>
      <c r="F31" s="78"/>
      <c r="G31" s="79"/>
      <c r="H31" s="78"/>
      <c r="I31" s="79"/>
      <c r="K31" s="171" t="str">
        <f>'error codes'!A18</f>
        <v>e17</v>
      </c>
      <c r="L31" s="96" t="str">
        <f>'error codes'!B18</f>
        <v>noise reduction with wheel diameter &lt; 500 mm must be 3</v>
      </c>
      <c r="R31" s="43" t="s">
        <v>78</v>
      </c>
      <c r="S31" s="44" t="s">
        <v>57</v>
      </c>
      <c r="T31" s="44" t="s">
        <v>70</v>
      </c>
      <c r="U31" s="46" t="s">
        <v>56</v>
      </c>
    </row>
    <row r="32" spans="1:21" ht="15" x14ac:dyDescent="0.25">
      <c r="A32" s="163"/>
      <c r="B32" s="78" t="s">
        <v>150</v>
      </c>
      <c r="C32" s="78"/>
      <c r="D32" s="78"/>
      <c r="F32" s="78"/>
      <c r="G32" s="79"/>
      <c r="H32" s="78"/>
      <c r="I32" s="79"/>
      <c r="K32" s="100"/>
      <c r="L32" s="96"/>
      <c r="R32" s="43" t="s">
        <v>79</v>
      </c>
      <c r="S32" s="44" t="s">
        <v>55</v>
      </c>
      <c r="T32" s="45" t="s">
        <v>62</v>
      </c>
      <c r="U32" s="46" t="s">
        <v>54</v>
      </c>
    </row>
    <row r="33" spans="1:21" ht="15" x14ac:dyDescent="0.25">
      <c r="A33" s="163"/>
      <c r="B33" s="78" t="s">
        <v>151</v>
      </c>
      <c r="C33" s="78"/>
      <c r="D33" s="78"/>
      <c r="F33" s="78"/>
      <c r="G33" s="78"/>
      <c r="H33" s="78"/>
      <c r="I33" s="79"/>
      <c r="K33" s="100"/>
      <c r="L33" s="98"/>
      <c r="R33" s="43" t="s">
        <v>80</v>
      </c>
      <c r="S33" s="44" t="s">
        <v>57</v>
      </c>
      <c r="T33" s="45" t="s">
        <v>81</v>
      </c>
      <c r="U33" s="46" t="s">
        <v>56</v>
      </c>
    </row>
    <row r="34" spans="1:21" ht="15" x14ac:dyDescent="0.25">
      <c r="A34" s="165"/>
      <c r="B34" s="78" t="s">
        <v>152</v>
      </c>
      <c r="C34" s="78"/>
      <c r="D34" s="78"/>
      <c r="F34" s="78"/>
      <c r="G34" s="78"/>
      <c r="H34" s="78"/>
      <c r="I34" s="79"/>
      <c r="K34" s="100"/>
      <c r="L34" s="98"/>
      <c r="R34" s="43" t="s">
        <v>82</v>
      </c>
      <c r="S34" s="44" t="s">
        <v>57</v>
      </c>
      <c r="T34" s="44" t="s">
        <v>70</v>
      </c>
      <c r="U34" s="46" t="s">
        <v>56</v>
      </c>
    </row>
    <row r="35" spans="1:21" ht="15" x14ac:dyDescent="0.25">
      <c r="A35" s="24"/>
      <c r="B35" s="78" t="s">
        <v>213</v>
      </c>
      <c r="C35" s="78"/>
      <c r="D35" s="78"/>
      <c r="F35" s="79"/>
      <c r="G35" s="79"/>
      <c r="H35" s="79"/>
      <c r="I35" s="79"/>
      <c r="K35" s="100"/>
      <c r="L35" s="98"/>
      <c r="R35" s="43" t="s">
        <v>63</v>
      </c>
      <c r="S35" s="44" t="s">
        <v>55</v>
      </c>
      <c r="T35" s="45" t="s">
        <v>62</v>
      </c>
      <c r="U35" s="46" t="s">
        <v>54</v>
      </c>
    </row>
    <row r="36" spans="1:21" ht="15" x14ac:dyDescent="0.25">
      <c r="A36" s="24"/>
      <c r="B36" s="78" t="s">
        <v>142</v>
      </c>
      <c r="C36" s="78"/>
      <c r="D36" s="78"/>
      <c r="F36" s="79"/>
      <c r="G36" s="79"/>
      <c r="H36" s="79"/>
      <c r="I36" s="79"/>
      <c r="K36" s="100"/>
      <c r="L36" s="98"/>
      <c r="R36" s="43" t="s">
        <v>86</v>
      </c>
      <c r="S36" s="44" t="s">
        <v>55</v>
      </c>
      <c r="T36" s="45" t="s">
        <v>60</v>
      </c>
      <c r="U36" s="46" t="s">
        <v>54</v>
      </c>
    </row>
    <row r="37" spans="1:21" ht="15" x14ac:dyDescent="0.25">
      <c r="A37" s="24"/>
      <c r="B37" s="78" t="s">
        <v>372</v>
      </c>
      <c r="C37" s="78"/>
      <c r="D37" s="78"/>
      <c r="F37" s="79"/>
      <c r="G37" s="79"/>
      <c r="H37" s="79"/>
      <c r="I37" s="79"/>
      <c r="K37" s="100"/>
      <c r="L37" s="98"/>
      <c r="R37" s="43" t="s">
        <v>87</v>
      </c>
      <c r="S37" s="44" t="s">
        <v>57</v>
      </c>
      <c r="T37" s="45" t="s">
        <v>81</v>
      </c>
      <c r="U37" s="46" t="s">
        <v>56</v>
      </c>
    </row>
    <row r="38" spans="1:21" ht="15" x14ac:dyDescent="0.25">
      <c r="B38" s="78" t="s">
        <v>212</v>
      </c>
      <c r="K38" s="100"/>
      <c r="L38" s="98"/>
      <c r="R38" s="43" t="s">
        <v>88</v>
      </c>
      <c r="S38" s="44" t="s">
        <v>57</v>
      </c>
      <c r="T38" s="44" t="s">
        <v>70</v>
      </c>
      <c r="U38" s="46" t="s">
        <v>56</v>
      </c>
    </row>
    <row r="39" spans="1:21" ht="15" x14ac:dyDescent="0.25">
      <c r="B39" s="78" t="s">
        <v>148</v>
      </c>
      <c r="K39" s="100"/>
      <c r="L39" s="98"/>
      <c r="R39" s="43" t="s">
        <v>89</v>
      </c>
      <c r="S39" s="44" t="s">
        <v>57</v>
      </c>
      <c r="T39" s="44" t="s">
        <v>70</v>
      </c>
      <c r="U39" s="46" t="s">
        <v>56</v>
      </c>
    </row>
    <row r="40" spans="1:21" ht="15" x14ac:dyDescent="0.25">
      <c r="B40" s="78" t="s">
        <v>320</v>
      </c>
      <c r="K40" s="100"/>
      <c r="L40" s="98"/>
      <c r="R40" s="43" t="s">
        <v>98</v>
      </c>
      <c r="S40" s="44" t="s">
        <v>55</v>
      </c>
      <c r="T40" s="45" t="s">
        <v>62</v>
      </c>
      <c r="U40" s="46" t="s">
        <v>54</v>
      </c>
    </row>
    <row r="41" spans="1:21" ht="15" x14ac:dyDescent="0.25">
      <c r="B41" s="78" t="s">
        <v>141</v>
      </c>
      <c r="K41" s="100"/>
      <c r="L41" s="98"/>
      <c r="R41" s="43" t="s">
        <v>99</v>
      </c>
      <c r="S41" s="44" t="s">
        <v>55</v>
      </c>
      <c r="T41" s="45" t="s">
        <v>60</v>
      </c>
      <c r="U41" s="46" t="s">
        <v>54</v>
      </c>
    </row>
    <row r="42" spans="1:21" ht="15" x14ac:dyDescent="0.25">
      <c r="B42" s="78" t="s">
        <v>319</v>
      </c>
      <c r="K42" s="100"/>
      <c r="L42" s="98"/>
      <c r="R42" s="43" t="s">
        <v>100</v>
      </c>
      <c r="S42" s="44" t="s">
        <v>57</v>
      </c>
      <c r="T42" s="45" t="s">
        <v>81</v>
      </c>
      <c r="U42" s="46" t="s">
        <v>56</v>
      </c>
    </row>
    <row r="43" spans="1:21" ht="15" x14ac:dyDescent="0.25">
      <c r="B43" s="78" t="s">
        <v>365</v>
      </c>
      <c r="R43" s="43" t="s">
        <v>101</v>
      </c>
      <c r="S43" s="44" t="s">
        <v>57</v>
      </c>
      <c r="T43" s="44" t="s">
        <v>70</v>
      </c>
      <c r="U43" s="46" t="s">
        <v>56</v>
      </c>
    </row>
    <row r="44" spans="1:21" ht="15" x14ac:dyDescent="0.25">
      <c r="A44" s="24"/>
      <c r="C44" s="78"/>
      <c r="D44" s="24"/>
      <c r="R44" s="43" t="s">
        <v>110</v>
      </c>
      <c r="S44" s="44" t="s">
        <v>55</v>
      </c>
      <c r="T44" s="45" t="s">
        <v>62</v>
      </c>
      <c r="U44" s="46" t="s">
        <v>54</v>
      </c>
    </row>
    <row r="45" spans="1:21" ht="15" x14ac:dyDescent="0.25">
      <c r="A45" s="24"/>
      <c r="C45" s="24"/>
      <c r="R45" s="43" t="s">
        <v>109</v>
      </c>
      <c r="S45" s="44" t="s">
        <v>178</v>
      </c>
      <c r="T45" s="45" t="s">
        <v>62</v>
      </c>
      <c r="U45" s="46" t="s">
        <v>54</v>
      </c>
    </row>
    <row r="46" spans="1:21" ht="15" x14ac:dyDescent="0.25">
      <c r="A46" s="24"/>
      <c r="C46" s="24"/>
      <c r="K46" s="100"/>
      <c r="L46" s="98"/>
      <c r="R46" s="43" t="s">
        <v>61</v>
      </c>
      <c r="S46" s="44" t="s">
        <v>178</v>
      </c>
      <c r="T46" s="45" t="s">
        <v>118</v>
      </c>
      <c r="U46" s="46" t="s">
        <v>54</v>
      </c>
    </row>
    <row r="47" spans="1:21" ht="15" x14ac:dyDescent="0.25">
      <c r="K47" s="100"/>
      <c r="L47" s="98"/>
      <c r="R47" s="43" t="s">
        <v>108</v>
      </c>
      <c r="S47" s="44" t="s">
        <v>178</v>
      </c>
      <c r="T47" s="45" t="s">
        <v>60</v>
      </c>
      <c r="U47" s="46" t="s">
        <v>54</v>
      </c>
    </row>
    <row r="48" spans="1:21" ht="15" x14ac:dyDescent="0.25">
      <c r="K48" s="100"/>
      <c r="L48" s="98"/>
      <c r="R48" s="43" t="s">
        <v>84</v>
      </c>
      <c r="S48" s="44" t="s">
        <v>55</v>
      </c>
      <c r="T48" s="45" t="s">
        <v>62</v>
      </c>
      <c r="U48" s="46" t="s">
        <v>54</v>
      </c>
    </row>
    <row r="49" spans="1:21" ht="15" x14ac:dyDescent="0.25">
      <c r="K49" s="100"/>
      <c r="L49" s="98"/>
      <c r="R49" s="43" t="s">
        <v>83</v>
      </c>
      <c r="S49" s="44" t="s">
        <v>55</v>
      </c>
      <c r="T49" s="45" t="s">
        <v>85</v>
      </c>
      <c r="U49" s="46" t="s">
        <v>54</v>
      </c>
    </row>
    <row r="50" spans="1:21" ht="15" x14ac:dyDescent="0.25">
      <c r="A50" s="24"/>
      <c r="B50" s="166"/>
      <c r="K50" s="100"/>
      <c r="L50" s="98"/>
      <c r="R50" s="43" t="s">
        <v>111</v>
      </c>
      <c r="S50" s="44" t="s">
        <v>57</v>
      </c>
      <c r="T50" s="45" t="s">
        <v>81</v>
      </c>
      <c r="U50" s="46" t="s">
        <v>56</v>
      </c>
    </row>
    <row r="51" spans="1:21" ht="15" x14ac:dyDescent="0.25">
      <c r="K51" s="100"/>
      <c r="L51" s="98"/>
      <c r="R51" s="43" t="s">
        <v>112</v>
      </c>
      <c r="S51" s="44" t="s">
        <v>179</v>
      </c>
      <c r="T51" s="45" t="s">
        <v>81</v>
      </c>
      <c r="U51" s="46" t="s">
        <v>56</v>
      </c>
    </row>
    <row r="52" spans="1:21" ht="15" x14ac:dyDescent="0.25">
      <c r="K52" s="100"/>
      <c r="L52" s="98"/>
      <c r="R52" s="43" t="s">
        <v>113</v>
      </c>
      <c r="S52" s="44" t="s">
        <v>179</v>
      </c>
      <c r="T52" s="45" t="s">
        <v>115</v>
      </c>
      <c r="U52" s="46" t="s">
        <v>56</v>
      </c>
    </row>
    <row r="53" spans="1:21" ht="15" x14ac:dyDescent="0.25">
      <c r="K53" s="100"/>
      <c r="L53" s="98"/>
      <c r="R53" s="43" t="s">
        <v>114</v>
      </c>
      <c r="S53" s="44" t="s">
        <v>179</v>
      </c>
      <c r="T53" s="44" t="s">
        <v>116</v>
      </c>
      <c r="U53" s="46" t="s">
        <v>56</v>
      </c>
    </row>
    <row r="54" spans="1:21" ht="15" x14ac:dyDescent="0.25">
      <c r="K54" s="100"/>
      <c r="L54" s="98"/>
      <c r="R54" s="43" t="s">
        <v>59</v>
      </c>
      <c r="S54" s="44" t="s">
        <v>179</v>
      </c>
      <c r="T54" s="44" t="s">
        <v>117</v>
      </c>
      <c r="U54" s="46" t="s">
        <v>56</v>
      </c>
    </row>
    <row r="55" spans="1:21" ht="15" x14ac:dyDescent="0.25">
      <c r="K55" s="100"/>
      <c r="L55" s="98"/>
      <c r="R55" s="43" t="s">
        <v>58</v>
      </c>
      <c r="S55" s="44" t="s">
        <v>55</v>
      </c>
      <c r="T55" s="45" t="s">
        <v>62</v>
      </c>
      <c r="U55" s="46" t="s">
        <v>54</v>
      </c>
    </row>
    <row r="56" spans="1:21" ht="15" x14ac:dyDescent="0.25">
      <c r="K56" s="100"/>
      <c r="L56" s="98"/>
      <c r="R56" s="43" t="s">
        <v>119</v>
      </c>
      <c r="S56" s="44" t="s">
        <v>55</v>
      </c>
      <c r="T56" s="45" t="s">
        <v>60</v>
      </c>
      <c r="U56" s="46" t="s">
        <v>54</v>
      </c>
    </row>
    <row r="57" spans="1:21" ht="15" x14ac:dyDescent="0.25">
      <c r="R57" s="43" t="s">
        <v>120</v>
      </c>
      <c r="S57" s="44" t="s">
        <v>57</v>
      </c>
      <c r="T57" s="45" t="s">
        <v>81</v>
      </c>
      <c r="U57" s="46" t="s">
        <v>56</v>
      </c>
    </row>
    <row r="58" spans="1:21" ht="15" x14ac:dyDescent="0.25">
      <c r="R58" s="43" t="s">
        <v>121</v>
      </c>
      <c r="S58" s="44" t="s">
        <v>57</v>
      </c>
      <c r="T58" s="44" t="s">
        <v>70</v>
      </c>
      <c r="U58" s="46" t="s">
        <v>56</v>
      </c>
    </row>
    <row r="59" spans="1:21" ht="15" x14ac:dyDescent="0.25">
      <c r="R59" s="43" t="s">
        <v>122</v>
      </c>
      <c r="S59" s="44" t="s">
        <v>57</v>
      </c>
      <c r="T59" s="44" t="s">
        <v>70</v>
      </c>
      <c r="U59" s="46" t="s">
        <v>56</v>
      </c>
    </row>
    <row r="60" spans="1:21" ht="15" x14ac:dyDescent="0.25">
      <c r="R60" s="43" t="s">
        <v>90</v>
      </c>
      <c r="S60" s="44" t="s">
        <v>55</v>
      </c>
      <c r="T60" s="45" t="s">
        <v>97</v>
      </c>
      <c r="U60" s="46" t="s">
        <v>54</v>
      </c>
    </row>
    <row r="61" spans="1:21" ht="15" x14ac:dyDescent="0.25">
      <c r="R61" s="43" t="s">
        <v>91</v>
      </c>
      <c r="S61" s="44" t="s">
        <v>55</v>
      </c>
      <c r="T61" s="45" t="s">
        <v>60</v>
      </c>
      <c r="U61" s="46" t="s">
        <v>54</v>
      </c>
    </row>
    <row r="62" spans="1:21" ht="15" x14ac:dyDescent="0.25">
      <c r="R62" s="43" t="s">
        <v>105</v>
      </c>
      <c r="S62" s="44" t="s">
        <v>57</v>
      </c>
      <c r="T62" s="45" t="s">
        <v>81</v>
      </c>
      <c r="U62" s="46" t="s">
        <v>56</v>
      </c>
    </row>
    <row r="63" spans="1:21" ht="15" x14ac:dyDescent="0.25">
      <c r="R63" s="43" t="s">
        <v>106</v>
      </c>
      <c r="S63" s="44" t="s">
        <v>57</v>
      </c>
      <c r="T63" s="44" t="s">
        <v>70</v>
      </c>
      <c r="U63" s="46" t="s">
        <v>56</v>
      </c>
    </row>
    <row r="64" spans="1:21" ht="15" x14ac:dyDescent="0.25">
      <c r="R64" s="43" t="s">
        <v>107</v>
      </c>
      <c r="S64" s="44" t="s">
        <v>57</v>
      </c>
      <c r="T64" s="44" t="s">
        <v>70</v>
      </c>
      <c r="U64" s="46" t="s">
        <v>56</v>
      </c>
    </row>
    <row r="65" spans="18:21" ht="15" x14ac:dyDescent="0.25">
      <c r="R65" s="227" t="s">
        <v>131</v>
      </c>
      <c r="S65" s="228" t="s">
        <v>559</v>
      </c>
      <c r="T65" s="229" t="s">
        <v>560</v>
      </c>
      <c r="U65" s="230" t="s">
        <v>56</v>
      </c>
    </row>
    <row r="66" spans="18:21" ht="15" x14ac:dyDescent="0.25">
      <c r="R66" s="43" t="s">
        <v>132</v>
      </c>
      <c r="S66" s="228" t="s">
        <v>561</v>
      </c>
      <c r="T66" s="45" t="s">
        <v>81</v>
      </c>
      <c r="U66" s="46" t="s">
        <v>56</v>
      </c>
    </row>
    <row r="67" spans="18:21" ht="15" x14ac:dyDescent="0.25">
      <c r="R67" s="43" t="s">
        <v>133</v>
      </c>
      <c r="S67" s="228" t="s">
        <v>561</v>
      </c>
      <c r="T67" s="44" t="s">
        <v>70</v>
      </c>
      <c r="U67" s="46" t="s">
        <v>56</v>
      </c>
    </row>
    <row r="68" spans="18:21" ht="15" x14ac:dyDescent="0.25">
      <c r="R68" s="43" t="s">
        <v>92</v>
      </c>
      <c r="S68" s="44" t="s">
        <v>55</v>
      </c>
      <c r="T68" s="45" t="s">
        <v>97</v>
      </c>
      <c r="U68" s="46" t="s">
        <v>54</v>
      </c>
    </row>
    <row r="69" spans="18:21" ht="15" x14ac:dyDescent="0.25">
      <c r="R69" s="43" t="s">
        <v>93</v>
      </c>
      <c r="S69" s="44" t="s">
        <v>55</v>
      </c>
      <c r="T69" s="45" t="s">
        <v>60</v>
      </c>
      <c r="U69" s="46" t="s">
        <v>54</v>
      </c>
    </row>
    <row r="70" spans="18:21" ht="15" x14ac:dyDescent="0.25">
      <c r="R70" s="47" t="s">
        <v>94</v>
      </c>
      <c r="S70" s="44" t="s">
        <v>57</v>
      </c>
      <c r="T70" s="45" t="s">
        <v>81</v>
      </c>
      <c r="U70" s="48" t="s">
        <v>56</v>
      </c>
    </row>
    <row r="71" spans="18:21" ht="15" x14ac:dyDescent="0.25">
      <c r="R71" s="47" t="s">
        <v>95</v>
      </c>
      <c r="S71" s="44" t="s">
        <v>57</v>
      </c>
      <c r="T71" s="44" t="s">
        <v>70</v>
      </c>
      <c r="U71" s="48" t="s">
        <v>56</v>
      </c>
    </row>
    <row r="72" spans="18:21" ht="15.75" thickBot="1" x14ac:dyDescent="0.3">
      <c r="R72" s="49" t="s">
        <v>96</v>
      </c>
      <c r="S72" s="40" t="s">
        <v>57</v>
      </c>
      <c r="T72" s="40" t="s">
        <v>70</v>
      </c>
      <c r="U72" s="41" t="s">
        <v>56</v>
      </c>
    </row>
    <row r="73" spans="18:21" x14ac:dyDescent="0.2">
      <c r="R73" s="56" t="s">
        <v>136</v>
      </c>
      <c r="S73" s="50"/>
      <c r="T73" s="50"/>
      <c r="U73" s="51"/>
    </row>
    <row r="74" spans="18:21" x14ac:dyDescent="0.2">
      <c r="R74" s="57" t="s">
        <v>102</v>
      </c>
      <c r="S74" s="52"/>
      <c r="T74" s="52"/>
      <c r="U74" s="53"/>
    </row>
    <row r="75" spans="18:21" x14ac:dyDescent="0.2">
      <c r="R75" s="57" t="s">
        <v>103</v>
      </c>
      <c r="S75" s="52"/>
      <c r="T75" s="52"/>
      <c r="U75" s="53"/>
    </row>
    <row r="76" spans="18:21" ht="15" thickBot="1" x14ac:dyDescent="0.25">
      <c r="R76" s="58" t="s">
        <v>104</v>
      </c>
      <c r="S76" s="54"/>
      <c r="T76" s="54"/>
      <c r="U76" s="55"/>
    </row>
  </sheetData>
  <sortState xmlns:xlrd2="http://schemas.microsoft.com/office/spreadsheetml/2017/richdata2" ref="C32:H51">
    <sortCondition ref="C32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workbookViewId="0">
      <selection activeCell="B16" sqref="B16"/>
    </sheetView>
  </sheetViews>
  <sheetFormatPr baseColWidth="10" defaultColWidth="11.42578125" defaultRowHeight="16.5" x14ac:dyDescent="0.25"/>
  <cols>
    <col min="1" max="1" width="6.5703125" style="116" bestFit="1" customWidth="1"/>
    <col min="2" max="2" width="42.42578125" style="110" bestFit="1" customWidth="1"/>
    <col min="3" max="3" width="90.28515625" style="110" customWidth="1"/>
    <col min="4" max="16384" width="11.42578125" style="110"/>
  </cols>
  <sheetData>
    <row r="1" spans="1:3" x14ac:dyDescent="0.25">
      <c r="A1" s="114" t="s">
        <v>229</v>
      </c>
      <c r="B1" s="111" t="s">
        <v>230</v>
      </c>
      <c r="C1" s="111" t="s">
        <v>231</v>
      </c>
    </row>
    <row r="2" spans="1:3" x14ac:dyDescent="0.25">
      <c r="A2" s="183" t="s">
        <v>195</v>
      </c>
      <c r="B2" s="184" t="s">
        <v>328</v>
      </c>
      <c r="C2" s="185" t="s">
        <v>338</v>
      </c>
    </row>
    <row r="3" spans="1:3" x14ac:dyDescent="0.25">
      <c r="A3" s="183" t="s">
        <v>196</v>
      </c>
      <c r="B3" s="186" t="s">
        <v>329</v>
      </c>
      <c r="C3" s="185" t="s">
        <v>356</v>
      </c>
    </row>
    <row r="4" spans="1:3" ht="33" x14ac:dyDescent="0.25">
      <c r="A4" s="183" t="s">
        <v>197</v>
      </c>
      <c r="B4" s="186" t="s">
        <v>367</v>
      </c>
      <c r="C4" s="185" t="s">
        <v>349</v>
      </c>
    </row>
    <row r="5" spans="1:3" x14ac:dyDescent="0.25">
      <c r="A5" s="183" t="s">
        <v>198</v>
      </c>
      <c r="B5" s="186" t="s">
        <v>330</v>
      </c>
      <c r="C5" s="185" t="s">
        <v>347</v>
      </c>
    </row>
    <row r="6" spans="1:3" x14ac:dyDescent="0.25">
      <c r="A6" s="115" t="s">
        <v>199</v>
      </c>
      <c r="B6" s="112" t="s">
        <v>321</v>
      </c>
      <c r="C6" s="117" t="s">
        <v>339</v>
      </c>
    </row>
    <row r="7" spans="1:3" x14ac:dyDescent="0.25">
      <c r="A7" s="115" t="s">
        <v>200</v>
      </c>
      <c r="B7" s="112" t="s">
        <v>322</v>
      </c>
      <c r="C7" s="117" t="s">
        <v>340</v>
      </c>
    </row>
    <row r="8" spans="1:3" ht="33" x14ac:dyDescent="0.25">
      <c r="A8" s="115" t="s">
        <v>201</v>
      </c>
      <c r="B8" s="113" t="s">
        <v>331</v>
      </c>
      <c r="C8" s="185" t="s">
        <v>341</v>
      </c>
    </row>
    <row r="9" spans="1:3" x14ac:dyDescent="0.25">
      <c r="A9" s="115" t="s">
        <v>202</v>
      </c>
      <c r="B9" s="113" t="s">
        <v>332</v>
      </c>
      <c r="C9" s="185" t="s">
        <v>342</v>
      </c>
    </row>
    <row r="10" spans="1:3" x14ac:dyDescent="0.25">
      <c r="A10" s="115" t="s">
        <v>203</v>
      </c>
      <c r="B10" s="112" t="s">
        <v>323</v>
      </c>
      <c r="C10" s="117" t="s">
        <v>354</v>
      </c>
    </row>
    <row r="11" spans="1:3" x14ac:dyDescent="0.25">
      <c r="A11" s="115" t="s">
        <v>204</v>
      </c>
      <c r="B11" s="112" t="s">
        <v>324</v>
      </c>
      <c r="C11" s="117" t="s">
        <v>355</v>
      </c>
    </row>
    <row r="12" spans="1:3" x14ac:dyDescent="0.25">
      <c r="A12" s="183" t="s">
        <v>205</v>
      </c>
      <c r="B12" s="186" t="s">
        <v>333</v>
      </c>
      <c r="C12" s="185" t="s">
        <v>348</v>
      </c>
    </row>
    <row r="13" spans="1:3" ht="33" x14ac:dyDescent="0.25">
      <c r="A13" s="183" t="s">
        <v>206</v>
      </c>
      <c r="B13" s="186" t="s">
        <v>334</v>
      </c>
      <c r="C13" s="185" t="s">
        <v>350</v>
      </c>
    </row>
    <row r="14" spans="1:3" x14ac:dyDescent="0.25">
      <c r="A14" s="115" t="s">
        <v>207</v>
      </c>
      <c r="B14" s="112" t="s">
        <v>325</v>
      </c>
      <c r="C14" s="117" t="s">
        <v>357</v>
      </c>
    </row>
    <row r="15" spans="1:3" ht="33" x14ac:dyDescent="0.25">
      <c r="A15" s="115" t="s">
        <v>208</v>
      </c>
      <c r="B15" s="187" t="s">
        <v>335</v>
      </c>
      <c r="C15" s="185" t="s">
        <v>343</v>
      </c>
    </row>
    <row r="16" spans="1:3" ht="33" x14ac:dyDescent="0.25">
      <c r="A16" s="115" t="s">
        <v>209</v>
      </c>
      <c r="B16" s="186" t="s">
        <v>368</v>
      </c>
      <c r="C16" s="185" t="s">
        <v>351</v>
      </c>
    </row>
    <row r="17" spans="1:3" ht="33" x14ac:dyDescent="0.25">
      <c r="A17" s="115" t="s">
        <v>210</v>
      </c>
      <c r="B17" s="186" t="s">
        <v>369</v>
      </c>
      <c r="C17" s="185" t="s">
        <v>352</v>
      </c>
    </row>
    <row r="18" spans="1:3" ht="33" x14ac:dyDescent="0.25">
      <c r="A18" s="172" t="s">
        <v>313</v>
      </c>
      <c r="B18" s="186" t="s">
        <v>336</v>
      </c>
      <c r="C18" s="185" t="s">
        <v>353</v>
      </c>
    </row>
    <row r="19" spans="1:3" x14ac:dyDescent="0.25">
      <c r="C19" s="173"/>
    </row>
    <row r="20" spans="1:3" x14ac:dyDescent="0.25">
      <c r="A20" s="170" t="s">
        <v>318</v>
      </c>
      <c r="B20" s="169" t="s">
        <v>317</v>
      </c>
    </row>
    <row r="21" spans="1:3" s="188" customFormat="1" x14ac:dyDescent="0.25">
      <c r="A21" s="184" t="s">
        <v>326</v>
      </c>
      <c r="B21" s="188" t="s">
        <v>327</v>
      </c>
    </row>
    <row r="22" spans="1:3" s="188" customFormat="1" x14ac:dyDescent="0.25">
      <c r="A22" s="186" t="s">
        <v>337</v>
      </c>
      <c r="B22" s="188" t="s">
        <v>360</v>
      </c>
      <c r="C22" s="189" t="s">
        <v>344</v>
      </c>
    </row>
    <row r="23" spans="1:3" s="188" customFormat="1" x14ac:dyDescent="0.25">
      <c r="A23" s="186" t="s">
        <v>358</v>
      </c>
      <c r="B23" s="188" t="s">
        <v>361</v>
      </c>
      <c r="C23" s="189" t="s">
        <v>345</v>
      </c>
    </row>
    <row r="24" spans="1:3" s="188" customFormat="1" x14ac:dyDescent="0.25">
      <c r="A24" s="186" t="s">
        <v>359</v>
      </c>
      <c r="B24" s="188" t="s">
        <v>362</v>
      </c>
      <c r="C24" s="189" t="s">
        <v>346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2"/>
  <sheetViews>
    <sheetView workbookViewId="0">
      <selection activeCell="X14" sqref="X14"/>
    </sheetView>
  </sheetViews>
  <sheetFormatPr baseColWidth="10" defaultRowHeight="15" x14ac:dyDescent="0.25"/>
  <cols>
    <col min="1" max="1" width="16.5703125" bestFit="1" customWidth="1"/>
    <col min="2" max="27" width="4.7109375" customWidth="1"/>
  </cols>
  <sheetData>
    <row r="1" spans="1:24" x14ac:dyDescent="0.25">
      <c r="A1" t="s">
        <v>162</v>
      </c>
    </row>
    <row r="2" spans="1:24" x14ac:dyDescent="0.25">
      <c r="A2" t="s">
        <v>163</v>
      </c>
    </row>
    <row r="4" spans="1:24" x14ac:dyDescent="0.25">
      <c r="A4" s="232" t="s">
        <v>225</v>
      </c>
      <c r="B4" s="71"/>
      <c r="C4" s="72">
        <v>3</v>
      </c>
      <c r="D4" s="72"/>
      <c r="E4" s="72">
        <v>3</v>
      </c>
      <c r="F4" s="72"/>
      <c r="G4" s="72">
        <v>8</v>
      </c>
      <c r="H4" s="72"/>
      <c r="I4" s="72">
        <v>5</v>
      </c>
      <c r="J4" s="72"/>
      <c r="K4" s="72">
        <v>7</v>
      </c>
      <c r="L4" s="72"/>
      <c r="M4" s="72">
        <v>9</v>
      </c>
      <c r="N4" s="72"/>
      <c r="O4" s="72">
        <v>2</v>
      </c>
      <c r="P4" s="72"/>
      <c r="Q4" s="72">
        <v>9</v>
      </c>
      <c r="R4" s="72"/>
      <c r="S4" s="72">
        <v>7</v>
      </c>
      <c r="T4" s="72"/>
      <c r="U4" s="72">
        <v>0</v>
      </c>
      <c r="V4" s="72"/>
      <c r="W4" s="72">
        <v>1</v>
      </c>
    </row>
    <row r="5" spans="1:24" x14ac:dyDescent="0.25">
      <c r="A5" s="233"/>
      <c r="B5" s="72"/>
      <c r="C5" s="72">
        <f>C4*2</f>
        <v>6</v>
      </c>
      <c r="D5" s="72"/>
      <c r="E5" s="72">
        <f>E4*1</f>
        <v>3</v>
      </c>
      <c r="F5" s="72"/>
      <c r="G5" s="72">
        <f>G4*2</f>
        <v>16</v>
      </c>
      <c r="H5" s="72"/>
      <c r="I5" s="72">
        <f>I4*1</f>
        <v>5</v>
      </c>
      <c r="J5" s="72"/>
      <c r="K5" s="72">
        <f>K4*2</f>
        <v>14</v>
      </c>
      <c r="L5" s="72"/>
      <c r="M5" s="72">
        <f>M4*1</f>
        <v>9</v>
      </c>
      <c r="N5" s="72"/>
      <c r="O5" s="72">
        <f>O4*2</f>
        <v>4</v>
      </c>
      <c r="P5" s="72"/>
      <c r="Q5" s="72">
        <f>Q4*1</f>
        <v>9</v>
      </c>
      <c r="R5" s="72"/>
      <c r="S5" s="72">
        <f>S4*2</f>
        <v>14</v>
      </c>
      <c r="T5" s="72"/>
      <c r="U5" s="72">
        <f>U4*1</f>
        <v>0</v>
      </c>
      <c r="V5" s="72"/>
      <c r="W5" s="72">
        <f>W4*2</f>
        <v>2</v>
      </c>
    </row>
    <row r="6" spans="1:24" x14ac:dyDescent="0.25">
      <c r="A6" s="233"/>
      <c r="B6" s="72"/>
      <c r="C6" s="72">
        <v>6</v>
      </c>
      <c r="D6" s="72"/>
      <c r="E6" s="72">
        <v>3</v>
      </c>
      <c r="F6" s="72">
        <v>1</v>
      </c>
      <c r="G6" s="72">
        <v>6</v>
      </c>
      <c r="H6" s="72"/>
      <c r="I6" s="72">
        <v>5</v>
      </c>
      <c r="J6" s="72">
        <v>1</v>
      </c>
      <c r="K6" s="72">
        <v>4</v>
      </c>
      <c r="L6" s="72"/>
      <c r="M6" s="72">
        <v>9</v>
      </c>
      <c r="N6" s="72"/>
      <c r="O6" s="72">
        <v>4</v>
      </c>
      <c r="P6" s="72"/>
      <c r="Q6" s="72">
        <v>9</v>
      </c>
      <c r="R6" s="72">
        <v>1</v>
      </c>
      <c r="S6" s="72">
        <v>4</v>
      </c>
      <c r="T6" s="72"/>
      <c r="U6" s="72">
        <v>0</v>
      </c>
      <c r="V6" s="72"/>
      <c r="W6" s="72">
        <v>2</v>
      </c>
      <c r="X6" s="73">
        <f>SUM(B6:W6)</f>
        <v>55</v>
      </c>
    </row>
    <row r="8" spans="1:24" x14ac:dyDescent="0.25">
      <c r="A8" s="234" t="s">
        <v>223</v>
      </c>
      <c r="B8" s="72"/>
      <c r="C8" s="72">
        <v>3</v>
      </c>
      <c r="D8" s="72"/>
      <c r="E8" s="72">
        <v>3</v>
      </c>
      <c r="F8" s="72"/>
      <c r="G8" s="72">
        <v>8</v>
      </c>
      <c r="H8" s="72"/>
      <c r="I8" s="72">
        <v>5</v>
      </c>
      <c r="J8" s="72"/>
      <c r="K8" s="72">
        <v>7</v>
      </c>
      <c r="L8" s="72"/>
      <c r="M8" s="72">
        <v>8</v>
      </c>
      <c r="N8" s="72"/>
      <c r="O8" s="72">
        <v>3</v>
      </c>
      <c r="P8" s="72"/>
      <c r="Q8" s="72">
        <v>6</v>
      </c>
      <c r="R8" s="72"/>
      <c r="S8" s="72">
        <v>9</v>
      </c>
      <c r="T8" s="72"/>
      <c r="U8" s="72">
        <v>3</v>
      </c>
      <c r="V8" s="72"/>
      <c r="W8" s="72">
        <v>4</v>
      </c>
    </row>
    <row r="9" spans="1:24" x14ac:dyDescent="0.25">
      <c r="A9" s="235"/>
      <c r="B9" s="72"/>
      <c r="C9" s="72">
        <f>C8*2</f>
        <v>6</v>
      </c>
      <c r="D9" s="72"/>
      <c r="E9" s="72">
        <f>E8*1</f>
        <v>3</v>
      </c>
      <c r="F9" s="72"/>
      <c r="G9" s="72">
        <f>G8*2</f>
        <v>16</v>
      </c>
      <c r="H9" s="72"/>
      <c r="I9" s="72">
        <f>I8*1</f>
        <v>5</v>
      </c>
      <c r="J9" s="72"/>
      <c r="K9" s="72">
        <f>K8*2</f>
        <v>14</v>
      </c>
      <c r="L9" s="72"/>
      <c r="M9" s="72">
        <f>M8*1</f>
        <v>8</v>
      </c>
      <c r="N9" s="72"/>
      <c r="O9" s="72">
        <f>O8*2</f>
        <v>6</v>
      </c>
      <c r="P9" s="72"/>
      <c r="Q9" s="72">
        <f>Q8*1</f>
        <v>6</v>
      </c>
      <c r="R9" s="72"/>
      <c r="S9" s="72">
        <f>S8*2</f>
        <v>18</v>
      </c>
      <c r="T9" s="72"/>
      <c r="U9" s="72">
        <f>U8*1</f>
        <v>3</v>
      </c>
      <c r="V9" s="72"/>
      <c r="W9" s="72">
        <f>W8*2</f>
        <v>8</v>
      </c>
    </row>
    <row r="10" spans="1:24" x14ac:dyDescent="0.25">
      <c r="A10" s="235"/>
      <c r="B10" s="72"/>
      <c r="C10" s="72">
        <v>6</v>
      </c>
      <c r="D10" s="72"/>
      <c r="E10" s="72">
        <v>3</v>
      </c>
      <c r="F10" s="72">
        <v>1</v>
      </c>
      <c r="G10" s="72">
        <v>6</v>
      </c>
      <c r="H10" s="72"/>
      <c r="I10" s="72">
        <v>5</v>
      </c>
      <c r="J10" s="72">
        <v>1</v>
      </c>
      <c r="K10" s="72">
        <v>4</v>
      </c>
      <c r="L10" s="72"/>
      <c r="M10" s="72">
        <v>8</v>
      </c>
      <c r="N10" s="72"/>
      <c r="O10" s="72">
        <v>6</v>
      </c>
      <c r="P10" s="72"/>
      <c r="Q10" s="72">
        <v>6</v>
      </c>
      <c r="R10" s="72">
        <v>1</v>
      </c>
      <c r="S10" s="72">
        <v>8</v>
      </c>
      <c r="T10" s="72"/>
      <c r="U10" s="72">
        <v>3</v>
      </c>
      <c r="V10" s="72"/>
      <c r="W10" s="72">
        <v>8</v>
      </c>
      <c r="X10" s="73">
        <f>SUM(B10:W10)</f>
        <v>66</v>
      </c>
    </row>
    <row r="12" spans="1:24" x14ac:dyDescent="0.25">
      <c r="A12" s="232" t="s">
        <v>224</v>
      </c>
      <c r="B12" s="72"/>
      <c r="C12" s="72">
        <v>8</v>
      </c>
      <c r="D12" s="72"/>
      <c r="E12" s="72">
        <v>4</v>
      </c>
      <c r="F12" s="72"/>
      <c r="G12" s="72">
        <v>8</v>
      </c>
      <c r="H12" s="72"/>
      <c r="I12" s="72">
        <v>5</v>
      </c>
      <c r="J12" s="72"/>
      <c r="K12" s="72">
        <v>6</v>
      </c>
      <c r="L12" s="72"/>
      <c r="M12" s="72">
        <v>6</v>
      </c>
      <c r="N12" s="72"/>
      <c r="O12" s="72">
        <v>7</v>
      </c>
      <c r="P12" s="72"/>
      <c r="Q12" s="72">
        <v>6</v>
      </c>
      <c r="R12" s="72"/>
      <c r="S12" s="72">
        <v>5</v>
      </c>
      <c r="T12" s="72"/>
      <c r="U12" s="72">
        <v>1</v>
      </c>
      <c r="V12" s="72"/>
      <c r="W12" s="72">
        <v>4</v>
      </c>
    </row>
    <row r="13" spans="1:24" x14ac:dyDescent="0.25">
      <c r="A13" s="233"/>
      <c r="B13" s="72"/>
      <c r="C13" s="72">
        <f>C12*2</f>
        <v>16</v>
      </c>
      <c r="D13" s="72"/>
      <c r="E13" s="72">
        <f>E12*1</f>
        <v>4</v>
      </c>
      <c r="F13" s="72"/>
      <c r="G13" s="72">
        <f>G12*2</f>
        <v>16</v>
      </c>
      <c r="H13" s="72"/>
      <c r="I13" s="72">
        <f>I12*1</f>
        <v>5</v>
      </c>
      <c r="J13" s="72"/>
      <c r="K13" s="72">
        <f>K12*2</f>
        <v>12</v>
      </c>
      <c r="L13" s="72"/>
      <c r="M13" s="72">
        <f>M12*1</f>
        <v>6</v>
      </c>
      <c r="N13" s="72"/>
      <c r="O13" s="72">
        <f>O12*2</f>
        <v>14</v>
      </c>
      <c r="P13" s="72"/>
      <c r="Q13" s="72">
        <f>Q12*1</f>
        <v>6</v>
      </c>
      <c r="R13" s="72"/>
      <c r="S13" s="72">
        <f>S12*2</f>
        <v>10</v>
      </c>
      <c r="T13" s="72"/>
      <c r="U13" s="72">
        <f>U12*1</f>
        <v>1</v>
      </c>
      <c r="V13" s="72"/>
      <c r="W13" s="72">
        <f>W12*2</f>
        <v>8</v>
      </c>
    </row>
    <row r="14" spans="1:24" x14ac:dyDescent="0.25">
      <c r="A14" s="233"/>
      <c r="B14" s="72">
        <v>1</v>
      </c>
      <c r="C14" s="72">
        <v>6</v>
      </c>
      <c r="D14" s="72"/>
      <c r="E14" s="72">
        <v>4</v>
      </c>
      <c r="F14" s="72">
        <v>1</v>
      </c>
      <c r="G14" s="72">
        <v>6</v>
      </c>
      <c r="H14" s="72"/>
      <c r="I14" s="72">
        <v>5</v>
      </c>
      <c r="J14" s="72">
        <v>1</v>
      </c>
      <c r="K14" s="72">
        <v>2</v>
      </c>
      <c r="L14" s="72"/>
      <c r="M14" s="72">
        <v>6</v>
      </c>
      <c r="N14" s="72">
        <v>1</v>
      </c>
      <c r="O14" s="72">
        <v>4</v>
      </c>
      <c r="P14" s="72"/>
      <c r="Q14" s="72">
        <v>6</v>
      </c>
      <c r="R14" s="72">
        <v>1</v>
      </c>
      <c r="S14" s="72">
        <v>0</v>
      </c>
      <c r="T14" s="72"/>
      <c r="U14" s="72">
        <v>1</v>
      </c>
      <c r="V14" s="72"/>
      <c r="W14" s="72">
        <v>8</v>
      </c>
      <c r="X14" s="73">
        <f>SUM(B14:W14)</f>
        <v>53</v>
      </c>
    </row>
    <row r="19" spans="1:25" x14ac:dyDescent="0.25">
      <c r="A19" s="89" t="s">
        <v>184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</row>
    <row r="20" spans="1:25" x14ac:dyDescent="0.25">
      <c r="A20" s="190">
        <v>908500085422</v>
      </c>
      <c r="B20" s="87">
        <f>MOD(10-MOD(2*MID(A20,1,1)-ROUNDDOWN(2*MID(A20,1,1)/10,0)*9+MID(A20,2,1)+2*MID(A20,3,1)-ROUNDDOWN(2*MID(A20,3,1)/10,0)*9+MID(A20,4,1)+2*MID(A20,5,1)-ROUNDDOWN(2*MID(A20,5,1)/10,0)*9+MID(A20,6,1)+2*MID(A20,7,1)-ROUNDDOWN(2*MID(A20,7,1)/10,0)*9+MID(A20,8,1)+2*MID(A20,9,1)-ROUNDDOWN(2*MID(A20,9,1)/10,0)*9+MID(A20,10,1)+2*MID(A20,11,1)-ROUNDDOWN(2*MID(A20,11,1)/10,0)*9,10)-IF(LEN(A20)=12,MID(A20,12,1),0),10)</f>
        <v>0</v>
      </c>
      <c r="C20" s="90" t="s">
        <v>180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2"/>
      <c r="Y20" s="150">
        <f t="shared" ref="Y20:Y22" si="0">MOD(10-MOD(2*MID(A20,1,1)-ROUNDDOWN(2*MID(A20,1,1)/10,0)*9+MID(A20,2,1)+2*MID(A20,3,1)-ROUNDDOWN(2*MID(A20,3,1)/10,0)*9+MID(A20,4,1)+2*MID(A20,5,1)-ROUNDDOWN(2*MID(A20,5,1)/10,0)*9+MID(A20,6,1)+2*MID(A20,7,1)-ROUNDDOWN(2*MID(A20,7,1)/10,0)*9+MID(A20,8,1)+2*MID(A20,9,1)-ROUNDDOWN(2*MID(A20,9,1)/10,0)*9+MID(A20,10,1)+2*MID(A20,11,1)-ROUNDDOWN(2*MID(A20,11,1)/10,0)*9,10)-IF(LEN(A20)=12,MID(A20,12,1),0),10)</f>
        <v>0</v>
      </c>
    </row>
    <row r="21" spans="1:25" x14ac:dyDescent="0.25">
      <c r="A21" s="88">
        <v>90850008542</v>
      </c>
      <c r="B21" s="87">
        <f t="shared" ref="B21:B22" si="1">MOD(10-MOD(2*MID(A21,1,1)-ROUNDDOWN(2*MID(A21,1,1)/10,0)*9+MID(A21,2,1)+2*MID(A21,3,1)-ROUNDDOWN(2*MID(A21,3,1)/10,0)*9+MID(A21,4,1)+2*MID(A21,5,1)-ROUNDDOWN(2*MID(A21,5,1)/10,0)*9+MID(A21,6,1)+2*MID(A21,7,1)-ROUNDDOWN(2*MID(A21,7,1)/10,0)*9+MID(A21,8,1)+2*MID(A21,9,1)-ROUNDDOWN(2*MID(A21,9,1)/10,0)*9+MID(A21,10,1)+2*MID(A21,11,1)-ROUNDDOWN(2*MID(A21,11,1)/10,0)*9,10)-IF(LEN(A21)=12,MID(A21,12,1),0),10)</f>
        <v>2</v>
      </c>
      <c r="C21" s="90" t="s">
        <v>181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2"/>
      <c r="Y21" s="150">
        <f t="shared" si="0"/>
        <v>2</v>
      </c>
    </row>
    <row r="22" spans="1:25" x14ac:dyDescent="0.25">
      <c r="A22" s="190">
        <v>908500085423</v>
      </c>
      <c r="B22" s="87">
        <f t="shared" si="1"/>
        <v>9</v>
      </c>
      <c r="C22" s="90" t="s">
        <v>182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2"/>
      <c r="Y22" s="150">
        <f t="shared" si="0"/>
        <v>9</v>
      </c>
    </row>
  </sheetData>
  <mergeCells count="3">
    <mergeCell ref="A4:A6"/>
    <mergeCell ref="A8:A10"/>
    <mergeCell ref="A12:A1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BAFD-87C6-4BF7-B9F3-7A2420FD7E45}">
  <dimension ref="A1:E119"/>
  <sheetViews>
    <sheetView workbookViewId="0"/>
  </sheetViews>
  <sheetFormatPr baseColWidth="10" defaultColWidth="9.28515625" defaultRowHeight="15" x14ac:dyDescent="0.25"/>
  <cols>
    <col min="1" max="1" width="3" style="212" bestFit="1" customWidth="1"/>
    <col min="2" max="2" width="25.7109375" style="212" bestFit="1" customWidth="1"/>
    <col min="3" max="3" width="14.85546875" style="212" bestFit="1" customWidth="1"/>
    <col min="4" max="4" width="37.7109375" style="212" bestFit="1" customWidth="1"/>
    <col min="5" max="5" width="41.42578125" style="212" bestFit="1" customWidth="1"/>
    <col min="6" max="7" width="24.5703125" style="212" customWidth="1"/>
    <col min="8" max="8" width="35.5703125" style="212" customWidth="1"/>
    <col min="9" max="9" width="26" style="212" customWidth="1"/>
    <col min="10" max="10" width="24.5703125" style="212" customWidth="1"/>
    <col min="11" max="11" width="19.140625" style="212" customWidth="1"/>
    <col min="12" max="12" width="13.7109375" style="212" customWidth="1"/>
    <col min="13" max="13" width="30.140625" style="212" customWidth="1"/>
    <col min="14" max="14" width="23.28515625" style="212" customWidth="1"/>
    <col min="15" max="15" width="31.42578125" style="212" customWidth="1"/>
    <col min="16" max="16" width="34.140625" style="212" customWidth="1"/>
    <col min="17" max="17" width="39.5703125" style="212" customWidth="1"/>
    <col min="18" max="18" width="31.42578125" style="212" customWidth="1"/>
    <col min="19" max="19" width="21.85546875" style="212" customWidth="1"/>
    <col min="20" max="20" width="24.5703125" style="212" customWidth="1"/>
    <col min="21" max="21" width="49.28515625" style="212" customWidth="1"/>
    <col min="22" max="22" width="19.140625" style="212" customWidth="1"/>
    <col min="23" max="23" width="31.42578125" style="212" customWidth="1"/>
    <col min="24" max="24" width="46.42578125" style="212" customWidth="1"/>
    <col min="25" max="25" width="39.5703125" style="212" customWidth="1"/>
    <col min="26" max="26" width="30.140625" style="212" customWidth="1"/>
    <col min="27" max="27" width="21.85546875" style="212" customWidth="1"/>
    <col min="28" max="28" width="13.7109375" style="212" customWidth="1"/>
    <col min="29" max="29" width="23.28515625" style="212" customWidth="1"/>
    <col min="30" max="30" width="13.7109375" style="212" customWidth="1"/>
    <col min="31" max="31" width="24.5703125" style="212" customWidth="1"/>
    <col min="32" max="32" width="19.140625" style="212" customWidth="1"/>
    <col min="33" max="33" width="13.7109375" style="212" customWidth="1"/>
    <col min="34" max="34" width="31.42578125" style="212" customWidth="1"/>
    <col min="35" max="35" width="32.85546875" style="212" customWidth="1"/>
    <col min="36" max="36" width="17.7109375" style="212" customWidth="1"/>
    <col min="37" max="37" width="13.7109375" style="212" customWidth="1"/>
    <col min="38" max="38" width="31.42578125" style="212" customWidth="1"/>
    <col min="39" max="39" width="28.7109375" style="212" customWidth="1"/>
    <col min="40" max="40" width="45.140625" style="212" customWidth="1"/>
    <col min="41" max="41" width="49.28515625" style="212" customWidth="1"/>
    <col min="42" max="42" width="31.42578125" style="212" customWidth="1"/>
    <col min="43" max="43" width="36.85546875" style="212" customWidth="1"/>
    <col min="44" max="44" width="34.140625" style="212" customWidth="1"/>
    <col min="45" max="45" width="24.5703125" style="212" customWidth="1"/>
    <col min="46" max="46" width="23.28515625" style="212" customWidth="1"/>
    <col min="47" max="47" width="21.85546875" style="212" customWidth="1"/>
    <col min="48" max="49" width="19.140625" style="212" customWidth="1"/>
    <col min="50" max="50" width="13.7109375" style="212" customWidth="1"/>
    <col min="51" max="51" width="17.7109375" style="212" customWidth="1"/>
    <col min="52" max="52" width="35.5703125" style="212" customWidth="1"/>
    <col min="53" max="53" width="13.7109375" style="212" customWidth="1"/>
    <col min="54" max="54" width="20.5703125" style="212" customWidth="1"/>
    <col min="55" max="55" width="16.42578125" style="212" customWidth="1"/>
    <col min="56" max="57" width="17.7109375" style="212" customWidth="1"/>
    <col min="58" max="58" width="38.28515625" style="212" customWidth="1"/>
    <col min="59" max="59" width="19.140625" style="212" customWidth="1"/>
    <col min="60" max="60" width="13.7109375" style="212" customWidth="1"/>
    <col min="61" max="61" width="20.5703125" style="212" customWidth="1"/>
    <col min="62" max="62" width="32.85546875" style="212" customWidth="1"/>
    <col min="63" max="63" width="16.42578125" style="212" customWidth="1"/>
    <col min="64" max="64" width="13.7109375" style="212" customWidth="1"/>
    <col min="65" max="65" width="24.5703125" style="212" customWidth="1"/>
    <col min="66" max="66" width="19.140625" style="212" customWidth="1"/>
    <col min="67" max="67" width="34.140625" style="212" customWidth="1"/>
    <col min="68" max="68" width="21.85546875" style="212" customWidth="1"/>
    <col min="69" max="69" width="23.28515625" style="212" customWidth="1"/>
    <col min="70" max="70" width="17.7109375" style="212" customWidth="1"/>
    <col min="71" max="71" width="42.42578125" style="212" customWidth="1"/>
    <col min="72" max="73" width="19.140625" style="212" customWidth="1"/>
    <col min="74" max="74" width="15" style="212" customWidth="1"/>
    <col min="75" max="75" width="16.42578125" style="212" customWidth="1"/>
    <col min="76" max="76" width="36.85546875" style="212" customWidth="1"/>
    <col min="77" max="77" width="17.7109375" style="212" customWidth="1"/>
    <col min="78" max="78" width="21.85546875" style="212" customWidth="1"/>
    <col min="79" max="79" width="26" style="212" customWidth="1"/>
    <col min="80" max="80" width="36.85546875" style="212" customWidth="1"/>
    <col min="81" max="81" width="17.7109375" style="212" customWidth="1"/>
    <col min="82" max="82" width="21.85546875" style="212" customWidth="1"/>
    <col min="83" max="83" width="23.28515625" style="212" customWidth="1"/>
    <col min="84" max="84" width="34.140625" style="212" customWidth="1"/>
    <col min="85" max="85" width="19.140625" style="212" customWidth="1"/>
    <col min="86" max="86" width="41" style="212" customWidth="1"/>
    <col min="87" max="87" width="47.85546875" style="212" customWidth="1"/>
    <col min="88" max="88" width="20.5703125" style="212" customWidth="1"/>
    <col min="89" max="89" width="13.7109375" style="212" customWidth="1"/>
    <col min="90" max="90" width="36.85546875" style="212" customWidth="1"/>
    <col min="91" max="91" width="28.7109375" style="212" customWidth="1"/>
    <col min="92" max="92" width="20.5703125" style="212" customWidth="1"/>
    <col min="93" max="93" width="19.140625" style="212" customWidth="1"/>
    <col min="94" max="95" width="24.5703125" style="212" customWidth="1"/>
    <col min="96" max="96" width="19.140625" style="212" customWidth="1"/>
    <col min="97" max="98" width="13.7109375" style="212" customWidth="1"/>
    <col min="99" max="99" width="42.42578125" style="212" customWidth="1"/>
    <col min="100" max="101" width="24.5703125" style="212" customWidth="1"/>
    <col min="102" max="102" width="20.5703125" style="212" customWidth="1"/>
    <col min="103" max="103" width="35.5703125" style="212" customWidth="1"/>
    <col min="104" max="104" width="46.42578125" style="212" customWidth="1"/>
    <col min="105" max="105" width="24.5703125" style="212" customWidth="1"/>
    <col min="106" max="106" width="32.85546875" style="212" customWidth="1"/>
    <col min="107" max="16384" width="9.28515625" style="212"/>
  </cols>
  <sheetData>
    <row r="1" spans="1:5" x14ac:dyDescent="0.25">
      <c r="A1" s="225" t="s">
        <v>570</v>
      </c>
      <c r="B1" s="225" t="s">
        <v>552</v>
      </c>
      <c r="C1" s="225" t="s">
        <v>551</v>
      </c>
      <c r="D1" s="225" t="s">
        <v>550</v>
      </c>
      <c r="E1" s="225" t="s">
        <v>549</v>
      </c>
    </row>
    <row r="2" spans="1:5" x14ac:dyDescent="0.25">
      <c r="D2" s="214" t="s">
        <v>548</v>
      </c>
      <c r="E2" s="212" t="s">
        <v>408</v>
      </c>
    </row>
    <row r="3" spans="1:5" x14ac:dyDescent="0.25">
      <c r="D3" s="214" t="s">
        <v>547</v>
      </c>
      <c r="E3" s="212" t="s">
        <v>408</v>
      </c>
    </row>
    <row r="4" spans="1:5" x14ac:dyDescent="0.25">
      <c r="D4" s="214" t="s">
        <v>546</v>
      </c>
      <c r="E4" s="212" t="s">
        <v>408</v>
      </c>
    </row>
    <row r="5" spans="1:5" x14ac:dyDescent="0.25">
      <c r="D5" s="214" t="s">
        <v>545</v>
      </c>
      <c r="E5" s="212" t="s">
        <v>408</v>
      </c>
    </row>
    <row r="6" spans="1:5" x14ac:dyDescent="0.25">
      <c r="D6" s="226" t="s">
        <v>556</v>
      </c>
    </row>
    <row r="7" spans="1:5" x14ac:dyDescent="0.25">
      <c r="D7" s="214" t="s">
        <v>544</v>
      </c>
      <c r="E7" s="212" t="s">
        <v>408</v>
      </c>
    </row>
    <row r="8" spans="1:5" x14ac:dyDescent="0.25">
      <c r="A8" s="212">
        <v>1</v>
      </c>
      <c r="B8" s="236" t="s">
        <v>290</v>
      </c>
      <c r="C8" s="223" t="s">
        <v>430</v>
      </c>
      <c r="D8" s="214" t="s">
        <v>543</v>
      </c>
      <c r="E8" s="212" t="s">
        <v>542</v>
      </c>
    </row>
    <row r="9" spans="1:5" x14ac:dyDescent="0.25">
      <c r="A9" s="212">
        <v>22</v>
      </c>
      <c r="B9" s="237" t="s">
        <v>288</v>
      </c>
      <c r="C9" s="220" t="s">
        <v>541</v>
      </c>
      <c r="D9" s="214" t="s">
        <v>540</v>
      </c>
      <c r="E9" s="212" t="s">
        <v>408</v>
      </c>
    </row>
    <row r="10" spans="1:5" x14ac:dyDescent="0.25">
      <c r="D10" s="214" t="s">
        <v>539</v>
      </c>
      <c r="E10" s="212" t="s">
        <v>408</v>
      </c>
    </row>
    <row r="11" spans="1:5" x14ac:dyDescent="0.25">
      <c r="A11" s="212">
        <v>13</v>
      </c>
      <c r="B11" s="238" t="s">
        <v>282</v>
      </c>
      <c r="C11" s="221" t="s">
        <v>430</v>
      </c>
      <c r="D11" s="214" t="s">
        <v>538</v>
      </c>
      <c r="E11" s="213">
        <v>39638</v>
      </c>
    </row>
    <row r="12" spans="1:5" x14ac:dyDescent="0.25">
      <c r="D12" s="214" t="s">
        <v>537</v>
      </c>
      <c r="E12" s="212" t="s">
        <v>408</v>
      </c>
    </row>
    <row r="13" spans="1:5" x14ac:dyDescent="0.25">
      <c r="D13" s="214" t="s">
        <v>536</v>
      </c>
      <c r="E13" s="212" t="s">
        <v>408</v>
      </c>
    </row>
    <row r="14" spans="1:5" x14ac:dyDescent="0.25">
      <c r="D14" s="214" t="s">
        <v>535</v>
      </c>
      <c r="E14" s="212" t="s">
        <v>408</v>
      </c>
    </row>
    <row r="15" spans="1:5" x14ac:dyDescent="0.25">
      <c r="D15" s="214" t="s">
        <v>534</v>
      </c>
      <c r="E15" s="212" t="s">
        <v>408</v>
      </c>
    </row>
    <row r="16" spans="1:5" x14ac:dyDescent="0.25">
      <c r="D16" s="214" t="s">
        <v>533</v>
      </c>
      <c r="E16" s="212" t="s">
        <v>408</v>
      </c>
    </row>
    <row r="17" spans="1:5" x14ac:dyDescent="0.25">
      <c r="D17" s="214" t="s">
        <v>532</v>
      </c>
      <c r="E17" s="212" t="s">
        <v>7</v>
      </c>
    </row>
    <row r="18" spans="1:5" x14ac:dyDescent="0.25">
      <c r="D18" s="214" t="s">
        <v>531</v>
      </c>
      <c r="E18" s="212" t="s">
        <v>408</v>
      </c>
    </row>
    <row r="19" spans="1:5" x14ac:dyDescent="0.25">
      <c r="D19" s="214" t="s">
        <v>530</v>
      </c>
      <c r="E19" s="212" t="s">
        <v>408</v>
      </c>
    </row>
    <row r="20" spans="1:5" x14ac:dyDescent="0.25">
      <c r="D20" s="214" t="s">
        <v>529</v>
      </c>
      <c r="E20" s="212" t="s">
        <v>408</v>
      </c>
    </row>
    <row r="21" spans="1:5" x14ac:dyDescent="0.25">
      <c r="D21" s="214" t="s">
        <v>528</v>
      </c>
      <c r="E21" s="212" t="s">
        <v>408</v>
      </c>
    </row>
    <row r="22" spans="1:5" x14ac:dyDescent="0.25">
      <c r="D22" s="214" t="s">
        <v>527</v>
      </c>
      <c r="E22" s="212" t="s">
        <v>408</v>
      </c>
    </row>
    <row r="23" spans="1:5" x14ac:dyDescent="0.25">
      <c r="D23" s="214" t="s">
        <v>526</v>
      </c>
      <c r="E23" s="212" t="s">
        <v>408</v>
      </c>
    </row>
    <row r="24" spans="1:5" x14ac:dyDescent="0.25">
      <c r="D24" s="214" t="s">
        <v>525</v>
      </c>
      <c r="E24" s="212" t="s">
        <v>408</v>
      </c>
    </row>
    <row r="25" spans="1:5" x14ac:dyDescent="0.25">
      <c r="D25" s="214" t="s">
        <v>524</v>
      </c>
      <c r="E25" s="212" t="s">
        <v>408</v>
      </c>
    </row>
    <row r="26" spans="1:5" x14ac:dyDescent="0.25">
      <c r="D26" s="214" t="s">
        <v>523</v>
      </c>
      <c r="E26" s="212" t="s">
        <v>408</v>
      </c>
    </row>
    <row r="27" spans="1:5" x14ac:dyDescent="0.25">
      <c r="D27" s="214" t="s">
        <v>522</v>
      </c>
      <c r="E27" s="212" t="s">
        <v>7</v>
      </c>
    </row>
    <row r="28" spans="1:5" x14ac:dyDescent="0.25">
      <c r="D28" s="214" t="s">
        <v>521</v>
      </c>
      <c r="E28" s="212" t="s">
        <v>408</v>
      </c>
    </row>
    <row r="29" spans="1:5" x14ac:dyDescent="0.25">
      <c r="D29" s="214" t="s">
        <v>520</v>
      </c>
      <c r="E29" s="212" t="s">
        <v>408</v>
      </c>
    </row>
    <row r="30" spans="1:5" x14ac:dyDescent="0.25">
      <c r="D30" s="214" t="s">
        <v>519</v>
      </c>
      <c r="E30" s="212" t="s">
        <v>408</v>
      </c>
    </row>
    <row r="31" spans="1:5" x14ac:dyDescent="0.25">
      <c r="D31" s="214" t="s">
        <v>518</v>
      </c>
      <c r="E31" s="212" t="s">
        <v>408</v>
      </c>
    </row>
    <row r="32" spans="1:5" x14ac:dyDescent="0.25">
      <c r="A32" s="212">
        <v>4</v>
      </c>
      <c r="B32" s="239" t="s">
        <v>274</v>
      </c>
      <c r="C32" s="222" t="s">
        <v>430</v>
      </c>
      <c r="D32" s="214" t="s">
        <v>517</v>
      </c>
      <c r="E32" s="212" t="s">
        <v>516</v>
      </c>
    </row>
    <row r="33" spans="4:5" x14ac:dyDescent="0.25">
      <c r="D33" s="214" t="s">
        <v>515</v>
      </c>
      <c r="E33" s="212" t="s">
        <v>408</v>
      </c>
    </row>
    <row r="34" spans="4:5" x14ac:dyDescent="0.25">
      <c r="D34" s="214" t="s">
        <v>514</v>
      </c>
      <c r="E34" s="212" t="s">
        <v>513</v>
      </c>
    </row>
    <row r="35" spans="4:5" x14ac:dyDescent="0.25">
      <c r="D35" s="214" t="s">
        <v>512</v>
      </c>
      <c r="E35" s="212" t="s">
        <v>408</v>
      </c>
    </row>
    <row r="36" spans="4:5" x14ac:dyDescent="0.25">
      <c r="D36" s="214" t="s">
        <v>511</v>
      </c>
      <c r="E36" s="212" t="s">
        <v>408</v>
      </c>
    </row>
    <row r="37" spans="4:5" x14ac:dyDescent="0.25">
      <c r="D37" s="214" t="s">
        <v>510</v>
      </c>
      <c r="E37" s="212" t="s">
        <v>408</v>
      </c>
    </row>
    <row r="38" spans="4:5" x14ac:dyDescent="0.25">
      <c r="D38" s="214" t="s">
        <v>509</v>
      </c>
      <c r="E38" s="212" t="s">
        <v>508</v>
      </c>
    </row>
    <row r="39" spans="4:5" x14ac:dyDescent="0.25">
      <c r="D39" s="214" t="s">
        <v>507</v>
      </c>
      <c r="E39" s="213">
        <v>42955</v>
      </c>
    </row>
    <row r="40" spans="4:5" x14ac:dyDescent="0.25">
      <c r="D40" s="214" t="s">
        <v>506</v>
      </c>
      <c r="E40" s="213">
        <v>44780</v>
      </c>
    </row>
    <row r="41" spans="4:5" x14ac:dyDescent="0.25">
      <c r="D41" s="214" t="s">
        <v>505</v>
      </c>
      <c r="E41" s="212" t="s">
        <v>431</v>
      </c>
    </row>
    <row r="42" spans="4:5" x14ac:dyDescent="0.25">
      <c r="D42" s="214" t="s">
        <v>504</v>
      </c>
      <c r="E42" s="212" t="s">
        <v>431</v>
      </c>
    </row>
    <row r="43" spans="4:5" x14ac:dyDescent="0.25">
      <c r="D43" s="214" t="s">
        <v>503</v>
      </c>
      <c r="E43" s="212" t="s">
        <v>7</v>
      </c>
    </row>
    <row r="44" spans="4:5" x14ac:dyDescent="0.25">
      <c r="D44" s="214" t="s">
        <v>502</v>
      </c>
      <c r="E44" s="212" t="s">
        <v>408</v>
      </c>
    </row>
    <row r="45" spans="4:5" x14ac:dyDescent="0.25">
      <c r="D45" s="214" t="s">
        <v>501</v>
      </c>
      <c r="E45" s="212" t="s">
        <v>408</v>
      </c>
    </row>
    <row r="46" spans="4:5" x14ac:dyDescent="0.25">
      <c r="D46" s="214" t="s">
        <v>500</v>
      </c>
      <c r="E46" s="212" t="s">
        <v>408</v>
      </c>
    </row>
    <row r="47" spans="4:5" x14ac:dyDescent="0.25">
      <c r="D47" s="214" t="s">
        <v>499</v>
      </c>
      <c r="E47" s="212" t="s">
        <v>498</v>
      </c>
    </row>
    <row r="48" spans="4:5" x14ac:dyDescent="0.25">
      <c r="D48" s="214" t="s">
        <v>497</v>
      </c>
      <c r="E48" s="212" t="s">
        <v>408</v>
      </c>
    </row>
    <row r="49" spans="1:5" x14ac:dyDescent="0.25">
      <c r="D49" s="214" t="s">
        <v>496</v>
      </c>
      <c r="E49" s="212" t="s">
        <v>408</v>
      </c>
    </row>
    <row r="50" spans="1:5" x14ac:dyDescent="0.25">
      <c r="A50" s="212">
        <v>16</v>
      </c>
      <c r="B50" s="244" t="s">
        <v>292</v>
      </c>
      <c r="C50" s="221" t="s">
        <v>430</v>
      </c>
      <c r="D50" s="214" t="s">
        <v>495</v>
      </c>
      <c r="E50" s="212" t="s">
        <v>408</v>
      </c>
    </row>
    <row r="51" spans="1:5" x14ac:dyDescent="0.25">
      <c r="D51" s="214" t="s">
        <v>494</v>
      </c>
      <c r="E51" s="212" t="s">
        <v>431</v>
      </c>
    </row>
    <row r="52" spans="1:5" x14ac:dyDescent="0.25">
      <c r="A52" s="212">
        <v>2</v>
      </c>
      <c r="B52" s="237" t="s">
        <v>272</v>
      </c>
      <c r="C52" s="220" t="s">
        <v>430</v>
      </c>
      <c r="D52" s="214" t="s">
        <v>493</v>
      </c>
      <c r="E52" s="212" t="s">
        <v>492</v>
      </c>
    </row>
    <row r="53" spans="1:5" x14ac:dyDescent="0.25">
      <c r="D53" s="214" t="s">
        <v>491</v>
      </c>
      <c r="E53" s="212" t="s">
        <v>408</v>
      </c>
    </row>
    <row r="54" spans="1:5" x14ac:dyDescent="0.25">
      <c r="D54" s="214" t="s">
        <v>490</v>
      </c>
      <c r="E54" s="212" t="s">
        <v>489</v>
      </c>
    </row>
    <row r="55" spans="1:5" x14ac:dyDescent="0.25">
      <c r="A55" s="212">
        <v>6</v>
      </c>
      <c r="B55" s="217" t="s">
        <v>275</v>
      </c>
      <c r="C55" s="216" t="s">
        <v>430</v>
      </c>
      <c r="D55" s="214" t="s">
        <v>488</v>
      </c>
      <c r="E55" s="212" t="s">
        <v>81</v>
      </c>
    </row>
    <row r="56" spans="1:5" x14ac:dyDescent="0.25">
      <c r="D56" s="214" t="s">
        <v>487</v>
      </c>
      <c r="E56" s="212" t="s">
        <v>408</v>
      </c>
    </row>
    <row r="57" spans="1:5" x14ac:dyDescent="0.25">
      <c r="A57" s="212">
        <v>21</v>
      </c>
      <c r="B57" s="238" t="s">
        <v>287</v>
      </c>
      <c r="C57" s="221" t="s">
        <v>430</v>
      </c>
      <c r="D57" s="214" t="s">
        <v>486</v>
      </c>
      <c r="E57" s="212" t="s">
        <v>408</v>
      </c>
    </row>
    <row r="58" spans="1:5" x14ac:dyDescent="0.25">
      <c r="D58" s="214" t="s">
        <v>485</v>
      </c>
      <c r="E58" s="212" t="s">
        <v>484</v>
      </c>
    </row>
    <row r="59" spans="1:5" x14ac:dyDescent="0.25">
      <c r="D59" s="214" t="s">
        <v>483</v>
      </c>
      <c r="E59" s="212" t="s">
        <v>408</v>
      </c>
    </row>
    <row r="60" spans="1:5" x14ac:dyDescent="0.25">
      <c r="D60" s="214" t="s">
        <v>482</v>
      </c>
      <c r="E60" s="212" t="s">
        <v>62</v>
      </c>
    </row>
    <row r="61" spans="1:5" x14ac:dyDescent="0.25">
      <c r="D61" s="214" t="s">
        <v>481</v>
      </c>
      <c r="E61" s="212" t="s">
        <v>480</v>
      </c>
    </row>
    <row r="62" spans="1:5" x14ac:dyDescent="0.25">
      <c r="D62" s="214" t="s">
        <v>479</v>
      </c>
      <c r="E62" s="212" t="s">
        <v>478</v>
      </c>
    </row>
    <row r="63" spans="1:5" x14ac:dyDescent="0.25">
      <c r="D63" s="214" t="s">
        <v>477</v>
      </c>
      <c r="E63" s="212" t="s">
        <v>476</v>
      </c>
    </row>
    <row r="64" spans="1:5" x14ac:dyDescent="0.25">
      <c r="D64" s="214" t="s">
        <v>475</v>
      </c>
      <c r="E64" s="212" t="s">
        <v>408</v>
      </c>
    </row>
    <row r="65" spans="1:5" x14ac:dyDescent="0.25">
      <c r="D65" s="214" t="s">
        <v>474</v>
      </c>
      <c r="E65" s="212" t="s">
        <v>408</v>
      </c>
    </row>
    <row r="66" spans="1:5" x14ac:dyDescent="0.25">
      <c r="D66" s="214" t="s">
        <v>473</v>
      </c>
      <c r="E66" s="212" t="s">
        <v>408</v>
      </c>
    </row>
    <row r="67" spans="1:5" x14ac:dyDescent="0.25">
      <c r="D67" s="214" t="s">
        <v>472</v>
      </c>
      <c r="E67" s="212" t="s">
        <v>471</v>
      </c>
    </row>
    <row r="68" spans="1:5" x14ac:dyDescent="0.25">
      <c r="D68" s="214" t="s">
        <v>470</v>
      </c>
      <c r="E68" s="212" t="s">
        <v>408</v>
      </c>
    </row>
    <row r="69" spans="1:5" x14ac:dyDescent="0.25">
      <c r="A69" s="212">
        <v>19</v>
      </c>
      <c r="B69" s="240" t="s">
        <v>286</v>
      </c>
      <c r="C69" s="219" t="s">
        <v>430</v>
      </c>
      <c r="D69" s="214" t="s">
        <v>469</v>
      </c>
      <c r="E69" s="212" t="s">
        <v>468</v>
      </c>
    </row>
    <row r="70" spans="1:5" x14ac:dyDescent="0.25">
      <c r="A70" s="212">
        <v>18</v>
      </c>
      <c r="B70" s="240" t="s">
        <v>285</v>
      </c>
      <c r="C70" s="219" t="s">
        <v>467</v>
      </c>
      <c r="D70" s="214" t="s">
        <v>466</v>
      </c>
      <c r="E70" s="212" t="s">
        <v>465</v>
      </c>
    </row>
    <row r="71" spans="1:5" x14ac:dyDescent="0.25">
      <c r="D71" s="214" t="s">
        <v>464</v>
      </c>
      <c r="E71" s="212" t="s">
        <v>463</v>
      </c>
    </row>
    <row r="72" spans="1:5" x14ac:dyDescent="0.25">
      <c r="D72" s="214" t="s">
        <v>462</v>
      </c>
      <c r="E72" s="212" t="s">
        <v>408</v>
      </c>
    </row>
    <row r="73" spans="1:5" x14ac:dyDescent="0.25">
      <c r="D73" s="214" t="s">
        <v>461</v>
      </c>
      <c r="E73" s="212" t="s">
        <v>460</v>
      </c>
    </row>
    <row r="74" spans="1:5" x14ac:dyDescent="0.25">
      <c r="D74" s="214" t="s">
        <v>459</v>
      </c>
      <c r="E74" s="212" t="s">
        <v>458</v>
      </c>
    </row>
    <row r="75" spans="1:5" x14ac:dyDescent="0.25">
      <c r="D75" s="214" t="s">
        <v>457</v>
      </c>
      <c r="E75" s="212" t="s">
        <v>456</v>
      </c>
    </row>
    <row r="76" spans="1:5" x14ac:dyDescent="0.25">
      <c r="D76" s="214" t="s">
        <v>455</v>
      </c>
      <c r="E76" s="212" t="s">
        <v>454</v>
      </c>
    </row>
    <row r="77" spans="1:5" x14ac:dyDescent="0.25">
      <c r="D77" s="214" t="s">
        <v>453</v>
      </c>
      <c r="E77" s="212" t="s">
        <v>452</v>
      </c>
    </row>
    <row r="78" spans="1:5" x14ac:dyDescent="0.25">
      <c r="D78" s="214" t="s">
        <v>451</v>
      </c>
      <c r="E78" s="212" t="s">
        <v>450</v>
      </c>
    </row>
    <row r="79" spans="1:5" x14ac:dyDescent="0.25">
      <c r="D79" s="214" t="s">
        <v>449</v>
      </c>
      <c r="E79" s="212" t="s">
        <v>448</v>
      </c>
    </row>
    <row r="80" spans="1:5" x14ac:dyDescent="0.25">
      <c r="D80" s="214" t="s">
        <v>447</v>
      </c>
      <c r="E80" s="212" t="s">
        <v>446</v>
      </c>
    </row>
    <row r="81" spans="1:5" ht="63.75" x14ac:dyDescent="0.25">
      <c r="A81" s="212">
        <v>7</v>
      </c>
      <c r="B81" s="217" t="s">
        <v>276</v>
      </c>
      <c r="C81" s="218" t="s">
        <v>445</v>
      </c>
      <c r="D81" s="214" t="s">
        <v>444</v>
      </c>
      <c r="E81" s="212" t="s">
        <v>443</v>
      </c>
    </row>
    <row r="82" spans="1:5" x14ac:dyDescent="0.25">
      <c r="D82" s="214" t="s">
        <v>442</v>
      </c>
      <c r="E82" s="212" t="s">
        <v>441</v>
      </c>
    </row>
    <row r="83" spans="1:5" x14ac:dyDescent="0.25">
      <c r="D83" s="214" t="s">
        <v>440</v>
      </c>
      <c r="E83" s="212" t="s">
        <v>439</v>
      </c>
    </row>
    <row r="84" spans="1:5" x14ac:dyDescent="0.25">
      <c r="D84" s="214" t="s">
        <v>438</v>
      </c>
      <c r="E84" s="212" t="s">
        <v>437</v>
      </c>
    </row>
    <row r="85" spans="1:5" x14ac:dyDescent="0.25">
      <c r="D85" s="214" t="s">
        <v>436</v>
      </c>
      <c r="E85" s="212" t="s">
        <v>408</v>
      </c>
    </row>
    <row r="86" spans="1:5" x14ac:dyDescent="0.25">
      <c r="D86" s="214" t="s">
        <v>435</v>
      </c>
      <c r="E86" s="212" t="s">
        <v>434</v>
      </c>
    </row>
    <row r="87" spans="1:5" x14ac:dyDescent="0.25">
      <c r="A87" s="212">
        <v>8</v>
      </c>
      <c r="B87" s="217" t="s">
        <v>277</v>
      </c>
      <c r="C87" s="216" t="s">
        <v>433</v>
      </c>
      <c r="D87" s="214" t="s">
        <v>432</v>
      </c>
      <c r="E87" s="212" t="s">
        <v>431</v>
      </c>
    </row>
    <row r="88" spans="1:5" x14ac:dyDescent="0.25">
      <c r="A88" s="212">
        <v>9</v>
      </c>
      <c r="B88" s="241" t="s">
        <v>278</v>
      </c>
      <c r="C88" s="215" t="s">
        <v>430</v>
      </c>
      <c r="D88" s="214" t="s">
        <v>429</v>
      </c>
      <c r="E88" s="213">
        <v>43706</v>
      </c>
    </row>
    <row r="89" spans="1:5" x14ac:dyDescent="0.25">
      <c r="D89" s="214" t="s">
        <v>428</v>
      </c>
      <c r="E89" s="212" t="s">
        <v>408</v>
      </c>
    </row>
    <row r="90" spans="1:5" x14ac:dyDescent="0.25">
      <c r="D90" s="214" t="s">
        <v>427</v>
      </c>
      <c r="E90" s="212" t="s">
        <v>408</v>
      </c>
    </row>
    <row r="91" spans="1:5" x14ac:dyDescent="0.25">
      <c r="D91" s="214" t="s">
        <v>426</v>
      </c>
      <c r="E91" s="212" t="s">
        <v>408</v>
      </c>
    </row>
    <row r="92" spans="1:5" x14ac:dyDescent="0.25">
      <c r="D92" s="214" t="s">
        <v>425</v>
      </c>
      <c r="E92" s="212" t="s">
        <v>408</v>
      </c>
    </row>
    <row r="93" spans="1:5" x14ac:dyDescent="0.25">
      <c r="D93" s="214" t="s">
        <v>424</v>
      </c>
      <c r="E93" s="212" t="s">
        <v>423</v>
      </c>
    </row>
    <row r="94" spans="1:5" x14ac:dyDescent="0.25">
      <c r="D94" s="214" t="s">
        <v>422</v>
      </c>
      <c r="E94" s="212" t="s">
        <v>421</v>
      </c>
    </row>
    <row r="95" spans="1:5" x14ac:dyDescent="0.25">
      <c r="D95" s="214" t="s">
        <v>420</v>
      </c>
      <c r="E95" s="212" t="s">
        <v>419</v>
      </c>
    </row>
    <row r="96" spans="1:5" x14ac:dyDescent="0.25">
      <c r="D96" s="214" t="s">
        <v>418</v>
      </c>
      <c r="E96" s="212" t="s">
        <v>7</v>
      </c>
    </row>
    <row r="97" spans="1:5" x14ac:dyDescent="0.25">
      <c r="D97" s="214" t="s">
        <v>417</v>
      </c>
      <c r="E97" s="212" t="s">
        <v>408</v>
      </c>
    </row>
    <row r="98" spans="1:5" x14ac:dyDescent="0.25">
      <c r="D98" s="214" t="s">
        <v>416</v>
      </c>
      <c r="E98" s="212" t="s">
        <v>408</v>
      </c>
    </row>
    <row r="99" spans="1:5" x14ac:dyDescent="0.25">
      <c r="D99" s="214" t="s">
        <v>415</v>
      </c>
      <c r="E99" s="212" t="s">
        <v>408</v>
      </c>
    </row>
    <row r="100" spans="1:5" x14ac:dyDescent="0.25">
      <c r="D100" s="214" t="s">
        <v>414</v>
      </c>
      <c r="E100" s="212" t="s">
        <v>408</v>
      </c>
    </row>
    <row r="101" spans="1:5" x14ac:dyDescent="0.25">
      <c r="D101" s="214" t="s">
        <v>413</v>
      </c>
      <c r="E101" s="212" t="s">
        <v>408</v>
      </c>
    </row>
    <row r="102" spans="1:5" x14ac:dyDescent="0.25">
      <c r="D102" s="214" t="s">
        <v>412</v>
      </c>
      <c r="E102" s="212" t="s">
        <v>408</v>
      </c>
    </row>
    <row r="103" spans="1:5" x14ac:dyDescent="0.25">
      <c r="D103" s="214" t="s">
        <v>411</v>
      </c>
      <c r="E103" s="213">
        <v>44049</v>
      </c>
    </row>
    <row r="104" spans="1:5" x14ac:dyDescent="0.25">
      <c r="D104" s="214" t="s">
        <v>410</v>
      </c>
      <c r="E104" s="213">
        <v>45510</v>
      </c>
    </row>
    <row r="105" spans="1:5" x14ac:dyDescent="0.25">
      <c r="D105" s="214" t="s">
        <v>409</v>
      </c>
      <c r="E105" s="212" t="s">
        <v>408</v>
      </c>
    </row>
    <row r="106" spans="1:5" x14ac:dyDescent="0.25">
      <c r="D106" s="214" t="s">
        <v>407</v>
      </c>
      <c r="E106" s="212" t="s">
        <v>406</v>
      </c>
    </row>
    <row r="107" spans="1:5" x14ac:dyDescent="0.25">
      <c r="D107" s="214" t="s">
        <v>405</v>
      </c>
      <c r="E107" s="213">
        <v>45444</v>
      </c>
    </row>
    <row r="108" spans="1:5" x14ac:dyDescent="0.25">
      <c r="B108" s="242"/>
    </row>
    <row r="109" spans="1:5" x14ac:dyDescent="0.25">
      <c r="A109" s="212">
        <v>10</v>
      </c>
      <c r="B109" s="224" t="s">
        <v>279</v>
      </c>
      <c r="C109" s="212" t="s">
        <v>554</v>
      </c>
    </row>
    <row r="110" spans="1:5" x14ac:dyDescent="0.25">
      <c r="A110" s="212">
        <v>14</v>
      </c>
      <c r="B110" s="238" t="s">
        <v>283</v>
      </c>
      <c r="C110" s="247" t="s">
        <v>571</v>
      </c>
      <c r="D110" s="214" t="s">
        <v>495</v>
      </c>
    </row>
    <row r="111" spans="1:5" x14ac:dyDescent="0.25">
      <c r="A111" s="212">
        <v>3</v>
      </c>
      <c r="B111" s="243" t="s">
        <v>273</v>
      </c>
      <c r="C111" s="212" t="s">
        <v>553</v>
      </c>
    </row>
    <row r="112" spans="1:5" x14ac:dyDescent="0.25">
      <c r="A112" s="212">
        <v>5</v>
      </c>
      <c r="B112" s="244" t="s">
        <v>269</v>
      </c>
      <c r="C112" s="212" t="s">
        <v>553</v>
      </c>
    </row>
    <row r="113" spans="1:3" x14ac:dyDescent="0.25">
      <c r="A113" s="212">
        <v>11</v>
      </c>
      <c r="B113" s="245" t="s">
        <v>280</v>
      </c>
      <c r="C113" s="212" t="s">
        <v>553</v>
      </c>
    </row>
    <row r="114" spans="1:3" x14ac:dyDescent="0.25">
      <c r="A114" s="212">
        <v>12</v>
      </c>
      <c r="B114" s="245" t="s">
        <v>281</v>
      </c>
      <c r="C114" s="212" t="s">
        <v>553</v>
      </c>
    </row>
    <row r="115" spans="1:3" x14ac:dyDescent="0.25">
      <c r="A115" s="212">
        <v>15</v>
      </c>
      <c r="B115" s="244" t="s">
        <v>291</v>
      </c>
      <c r="C115" s="212" t="s">
        <v>553</v>
      </c>
    </row>
    <row r="116" spans="1:3" x14ac:dyDescent="0.25">
      <c r="A116" s="212">
        <v>17</v>
      </c>
      <c r="B116" s="244" t="s">
        <v>284</v>
      </c>
      <c r="C116" s="212" t="s">
        <v>553</v>
      </c>
    </row>
    <row r="117" spans="1:3" x14ac:dyDescent="0.25">
      <c r="A117" s="212">
        <v>20</v>
      </c>
      <c r="B117" s="246" t="s">
        <v>296</v>
      </c>
      <c r="C117" s="212" t="s">
        <v>553</v>
      </c>
    </row>
    <row r="118" spans="1:3" x14ac:dyDescent="0.25">
      <c r="A118" s="212">
        <v>23</v>
      </c>
      <c r="B118" s="245" t="s">
        <v>375</v>
      </c>
      <c r="C118" s="212" t="s">
        <v>555</v>
      </c>
    </row>
    <row r="119" spans="1:3" x14ac:dyDescent="0.25">
      <c r="A119" s="212">
        <v>24</v>
      </c>
      <c r="B119" s="246" t="s">
        <v>289</v>
      </c>
      <c r="C119" s="212" t="s">
        <v>553</v>
      </c>
    </row>
  </sheetData>
  <sortState xmlns:xlrd2="http://schemas.microsoft.com/office/spreadsheetml/2017/richdata2" ref="A2:E118">
    <sortCondition ref="A2:A11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upload_form</vt:lpstr>
      <vt:lpstr>header_export</vt:lpstr>
      <vt:lpstr>description</vt:lpstr>
      <vt:lpstr>plausibility</vt:lpstr>
      <vt:lpstr>error codes</vt:lpstr>
      <vt:lpstr>checksum</vt:lpstr>
      <vt:lpstr>RSRD²_fields</vt:lpstr>
    </vt:vector>
  </TitlesOfParts>
  <Company>SIGNON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Schnittstellenbeschreibung</dc:title>
  <dc:subject>Silent Wagon Database (SWDB)</dc:subject>
  <dc:creator>Alexander Freygner</dc:creator>
  <cp:lastModifiedBy>Markus Giger</cp:lastModifiedBy>
  <cp:lastPrinted>2017-02-12T21:00:51Z</cp:lastPrinted>
  <dcterms:created xsi:type="dcterms:W3CDTF">2015-11-09T08:09:50Z</dcterms:created>
  <dcterms:modified xsi:type="dcterms:W3CDTF">2021-05-24T19:49:12Z</dcterms:modified>
</cp:coreProperties>
</file>